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theme/themeOverride1.xml" ContentType="application/vnd.openxmlformats-officedocument.themeOverrid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530"/>
  <workbookPr codeName="ThisWorkbook" hidePivotFieldList="1"/>
  <mc:AlternateContent xmlns:mc="http://schemas.openxmlformats.org/markup-compatibility/2006">
    <mc:Choice Requires="x15">
      <x15ac:absPath xmlns:x15ac="http://schemas.microsoft.com/office/spreadsheetml/2010/11/ac" url="\\EgnyteDrive\Ameresco Files\AEG\SAS\Clients\SDGE\31291-40-00 Statewide CPP 2018-2019\PY2020 Analysis\AA Report\FINAL Public Table Generators\"/>
    </mc:Choice>
  </mc:AlternateContent>
  <xr:revisionPtr revIDLastSave="0" documentId="13_ncr:1_{687335AC-D17C-4878-8151-050E6E65E40D}" xr6:coauthVersionLast="46" xr6:coauthVersionMax="46" xr10:uidLastSave="{00000000-0000-0000-0000-000000000000}"/>
  <bookViews>
    <workbookView xWindow="-120" yWindow="-120" windowWidth="29040" windowHeight="15840" xr2:uid="{00000000-000D-0000-FFFF-FFFF00000000}"/>
  </bookViews>
  <sheets>
    <sheet name="Table" sheetId="2" r:id="rId1"/>
    <sheet name="Names" sheetId="3" state="hidden" r:id="rId2"/>
    <sheet name="Data" sheetId="1" state="hidden" r:id="rId3"/>
  </sheets>
  <definedNames>
    <definedName name="_xlnm._FilterDatabase" localSheetId="2" hidden="1">Data!$A$1:$DI$442</definedName>
    <definedName name="AutoDR">Table!$B$14</definedName>
    <definedName name="AutoDRs">Names!$F$3:$F$5</definedName>
    <definedName name="Data">Data!$A$1:$DI$947</definedName>
    <definedName name="Date">Table!$B$7</definedName>
    <definedName name="DualDR">Table!$B$15</definedName>
    <definedName name="DualDRs">Names!$G$3:$G$5</definedName>
    <definedName name="EventWindow">Table!$B$8</definedName>
    <definedName name="Industry">Table!$B$13</definedName>
    <definedName name="LCA">Table!$B$10</definedName>
    <definedName name="LCAs">Names!$C$3</definedName>
    <definedName name="Notification">Table!$B$11</definedName>
    <definedName name="ResultType">Table!$B$6</definedName>
    <definedName name="Segments">Names!$B$3:$B$8</definedName>
    <definedName name="Selected_Segment">Names!$B$21</definedName>
    <definedName name="Selected_Segment_Graph">Names!$B$27</definedName>
    <definedName name="Size">Table!$B$12</definedName>
    <definedName name="SizeDesc">Names!$H$3:$H$5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A423" i="1" l="1"/>
  <c r="A424" i="1"/>
  <c r="A425" i="1"/>
  <c r="A426" i="1"/>
  <c r="A427" i="1"/>
  <c r="A428" i="1"/>
  <c r="A429" i="1"/>
  <c r="A430" i="1"/>
  <c r="A431" i="1"/>
  <c r="A432" i="1"/>
  <c r="A433" i="1"/>
  <c r="A434" i="1"/>
  <c r="A435" i="1"/>
  <c r="A436" i="1"/>
  <c r="A437" i="1"/>
  <c r="A438" i="1"/>
  <c r="A439" i="1"/>
  <c r="A440" i="1"/>
  <c r="A441" i="1"/>
  <c r="A442" i="1"/>
  <c r="A2" i="1" l="1"/>
  <c r="A3" i="1"/>
  <c r="A4" i="1"/>
  <c r="A5"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A168" i="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250" i="1"/>
  <c r="A251" i="1"/>
  <c r="A252" i="1"/>
  <c r="A253" i="1"/>
  <c r="A254" i="1"/>
  <c r="A255" i="1"/>
  <c r="A256" i="1"/>
  <c r="A257" i="1"/>
  <c r="A258" i="1"/>
  <c r="A259" i="1"/>
  <c r="A260" i="1"/>
  <c r="A261" i="1"/>
  <c r="A262" i="1"/>
  <c r="A263" i="1"/>
  <c r="A264" i="1"/>
  <c r="A265" i="1"/>
  <c r="A266" i="1"/>
  <c r="A267" i="1"/>
  <c r="A268" i="1"/>
  <c r="A269" i="1"/>
  <c r="A270" i="1"/>
  <c r="A271" i="1"/>
  <c r="A272" i="1"/>
  <c r="A273" i="1"/>
  <c r="A274" i="1"/>
  <c r="A275" i="1"/>
  <c r="A276" i="1"/>
  <c r="A277" i="1"/>
  <c r="A278" i="1"/>
  <c r="A279" i="1"/>
  <c r="A280" i="1"/>
  <c r="A281" i="1"/>
  <c r="A282" i="1"/>
  <c r="A283" i="1"/>
  <c r="A284" i="1"/>
  <c r="A285" i="1"/>
  <c r="A286" i="1"/>
  <c r="A287" i="1"/>
  <c r="A288" i="1"/>
  <c r="A289" i="1"/>
  <c r="A290" i="1"/>
  <c r="A291" i="1"/>
  <c r="A292" i="1"/>
  <c r="A293" i="1"/>
  <c r="A294" i="1"/>
  <c r="A295" i="1"/>
  <c r="A296" i="1"/>
  <c r="A297" i="1"/>
  <c r="A298" i="1"/>
  <c r="A299" i="1"/>
  <c r="A300" i="1"/>
  <c r="A301" i="1"/>
  <c r="A302" i="1"/>
  <c r="A303" i="1"/>
  <c r="A304" i="1"/>
  <c r="A305" i="1"/>
  <c r="A306" i="1"/>
  <c r="A307" i="1"/>
  <c r="A308" i="1"/>
  <c r="A309" i="1"/>
  <c r="A310" i="1"/>
  <c r="A311" i="1"/>
  <c r="A312" i="1"/>
  <c r="A313" i="1"/>
  <c r="A314" i="1"/>
  <c r="A315" i="1"/>
  <c r="A316" i="1"/>
  <c r="A317" i="1"/>
  <c r="A318" i="1"/>
  <c r="A319" i="1"/>
  <c r="A320" i="1"/>
  <c r="A321" i="1"/>
  <c r="A322" i="1"/>
  <c r="A323" i="1"/>
  <c r="A324" i="1"/>
  <c r="A325" i="1"/>
  <c r="A326" i="1"/>
  <c r="A327" i="1"/>
  <c r="A328" i="1"/>
  <c r="A329" i="1"/>
  <c r="A330" i="1"/>
  <c r="A331" i="1"/>
  <c r="A332" i="1"/>
  <c r="A333" i="1"/>
  <c r="A334" i="1"/>
  <c r="A335" i="1"/>
  <c r="A336" i="1"/>
  <c r="A337" i="1"/>
  <c r="A338" i="1"/>
  <c r="A339" i="1"/>
  <c r="A340" i="1"/>
  <c r="A341" i="1"/>
  <c r="A342" i="1"/>
  <c r="A343" i="1"/>
  <c r="A344" i="1"/>
  <c r="A345" i="1"/>
  <c r="A346" i="1"/>
  <c r="A347" i="1"/>
  <c r="A348" i="1"/>
  <c r="A349" i="1"/>
  <c r="A350" i="1"/>
  <c r="A351" i="1"/>
  <c r="A352" i="1"/>
  <c r="A353" i="1"/>
  <c r="A354" i="1"/>
  <c r="A355" i="1"/>
  <c r="A356" i="1"/>
  <c r="A357" i="1"/>
  <c r="A358" i="1"/>
  <c r="A359" i="1"/>
  <c r="A360" i="1"/>
  <c r="A361" i="1"/>
  <c r="A362" i="1"/>
  <c r="A363" i="1"/>
  <c r="A364" i="1"/>
  <c r="A365" i="1"/>
  <c r="A366" i="1"/>
  <c r="A367" i="1"/>
  <c r="A368" i="1"/>
  <c r="A369" i="1"/>
  <c r="A370" i="1"/>
  <c r="A371" i="1"/>
  <c r="A372" i="1"/>
  <c r="A373" i="1"/>
  <c r="A374" i="1"/>
  <c r="A375" i="1"/>
  <c r="A376" i="1"/>
  <c r="A377" i="1"/>
  <c r="A378" i="1"/>
  <c r="A379" i="1"/>
  <c r="A380" i="1"/>
  <c r="A381" i="1"/>
  <c r="A382" i="1"/>
  <c r="A383" i="1"/>
  <c r="A384" i="1"/>
  <c r="A385" i="1"/>
  <c r="A386" i="1"/>
  <c r="A387" i="1"/>
  <c r="A388" i="1"/>
  <c r="A389" i="1"/>
  <c r="A390" i="1"/>
  <c r="A391" i="1"/>
  <c r="A392" i="1"/>
  <c r="A393" i="1"/>
  <c r="A394" i="1"/>
  <c r="A395" i="1"/>
  <c r="A396" i="1"/>
  <c r="A397" i="1"/>
  <c r="A398" i="1"/>
  <c r="A399" i="1"/>
  <c r="A400" i="1"/>
  <c r="A401" i="1"/>
  <c r="A402" i="1"/>
  <c r="A403" i="1"/>
  <c r="A404" i="1"/>
  <c r="A405" i="1"/>
  <c r="A406" i="1"/>
  <c r="A407" i="1"/>
  <c r="A408" i="1"/>
  <c r="A409" i="1"/>
  <c r="A410" i="1"/>
  <c r="A411" i="1"/>
  <c r="A412" i="1"/>
  <c r="A413" i="1"/>
  <c r="A414" i="1"/>
  <c r="A415" i="1"/>
  <c r="A416" i="1"/>
  <c r="A417" i="1"/>
  <c r="A418" i="1"/>
  <c r="A419" i="1"/>
  <c r="A420" i="1"/>
  <c r="A421" i="1"/>
  <c r="A422" i="1"/>
  <c r="D2" i="3" l="1"/>
  <c r="B17" i="3" l="1"/>
  <c r="B19" i="3" s="1"/>
  <c r="C2" i="3" l="1"/>
  <c r="I2" i="3" l="1"/>
  <c r="B21" i="3" l="1"/>
  <c r="B2" i="3"/>
  <c r="E2" i="3"/>
  <c r="F2" i="3"/>
  <c r="G2" i="3"/>
  <c r="H2" i="3"/>
  <c r="A2" i="3"/>
  <c r="B20" i="3" l="1"/>
  <c r="O35" i="2"/>
  <c r="O20" i="2"/>
  <c r="O23" i="2"/>
  <c r="O37" i="2"/>
  <c r="O27" i="2"/>
  <c r="O15" i="2"/>
  <c r="O29" i="2"/>
  <c r="O33" i="2"/>
  <c r="O36" i="2"/>
  <c r="O21" i="2"/>
  <c r="O32" i="2"/>
  <c r="O14" i="2"/>
  <c r="O28" i="2"/>
  <c r="O24" i="2"/>
  <c r="O25" i="2"/>
  <c r="O16" i="2"/>
  <c r="O30" i="2"/>
  <c r="O34" i="2"/>
  <c r="O19" i="2"/>
  <c r="O22" i="2"/>
  <c r="O26" i="2"/>
  <c r="O31" i="2"/>
  <c r="O17" i="2"/>
  <c r="O18" i="2"/>
  <c r="E5" i="2"/>
  <c r="G33" i="2" s="1"/>
  <c r="N33" i="2" s="1"/>
  <c r="H26" i="2"/>
  <c r="H35" i="2"/>
  <c r="H30" i="2"/>
  <c r="H25" i="2"/>
  <c r="H20" i="2"/>
  <c r="H15" i="2"/>
  <c r="H21" i="2"/>
  <c r="H19" i="2"/>
  <c r="H14" i="2"/>
  <c r="H34" i="2"/>
  <c r="H16" i="2"/>
  <c r="H32" i="2"/>
  <c r="H33" i="2"/>
  <c r="H28" i="2"/>
  <c r="H23" i="2"/>
  <c r="H29" i="2"/>
  <c r="H18" i="2"/>
  <c r="H27" i="2"/>
  <c r="H22" i="2"/>
  <c r="H17" i="2"/>
  <c r="H24" i="2"/>
  <c r="H36" i="2"/>
  <c r="H31" i="2"/>
  <c r="G16" i="2"/>
  <c r="N16" i="2" s="1"/>
  <c r="H37" i="2"/>
  <c r="O42" i="2" l="1"/>
  <c r="H41" i="2"/>
  <c r="M16" i="2"/>
  <c r="L16" i="2"/>
  <c r="K16" i="2"/>
  <c r="J16" i="2"/>
  <c r="I16" i="2"/>
  <c r="I33" i="2"/>
  <c r="J33" i="2"/>
  <c r="M33" i="2"/>
  <c r="L33" i="2"/>
  <c r="K33" i="2"/>
  <c r="G15" i="2"/>
  <c r="N15" i="2" s="1"/>
  <c r="F29" i="2"/>
  <c r="F14" i="2"/>
  <c r="F32" i="2"/>
  <c r="F26" i="2"/>
  <c r="F15" i="2"/>
  <c r="G20" i="2"/>
  <c r="N20" i="2" s="1"/>
  <c r="F34" i="2"/>
  <c r="F30" i="2"/>
  <c r="G17" i="2"/>
  <c r="N17" i="2" s="1"/>
  <c r="F31" i="2"/>
  <c r="G25" i="2"/>
  <c r="N25" i="2" s="1"/>
  <c r="G26" i="2"/>
  <c r="N26" i="2" s="1"/>
  <c r="G22" i="2"/>
  <c r="N22" i="2" s="1"/>
  <c r="F36" i="2"/>
  <c r="G30" i="2"/>
  <c r="N30" i="2" s="1"/>
  <c r="G31" i="2"/>
  <c r="N31" i="2" s="1"/>
  <c r="G37" i="2"/>
  <c r="N37" i="2" s="1"/>
  <c r="F17" i="2"/>
  <c r="G36" i="2"/>
  <c r="N36" i="2" s="1"/>
  <c r="F16" i="2"/>
  <c r="F27" i="2"/>
  <c r="F24" i="2"/>
  <c r="F22" i="2"/>
  <c r="G23" i="2"/>
  <c r="N23" i="2" s="1"/>
  <c r="F20" i="2"/>
  <c r="G19" i="2"/>
  <c r="N19" i="2" s="1"/>
  <c r="F37" i="2"/>
  <c r="F35" i="2"/>
  <c r="G21" i="2"/>
  <c r="N21" i="2" s="1"/>
  <c r="G32" i="2"/>
  <c r="N32" i="2" s="1"/>
  <c r="F25" i="2"/>
  <c r="F21" i="2"/>
  <c r="G14" i="2"/>
  <c r="N14" i="2" s="1"/>
  <c r="F19" i="2"/>
  <c r="F23" i="2"/>
  <c r="F28" i="2"/>
  <c r="G35" i="2"/>
  <c r="N35" i="2" s="1"/>
  <c r="G18" i="2"/>
  <c r="N18" i="2" s="1"/>
  <c r="G29" i="2"/>
  <c r="N29" i="2" s="1"/>
  <c r="G28" i="2"/>
  <c r="N28" i="2" s="1"/>
  <c r="F33" i="2"/>
  <c r="G34" i="2"/>
  <c r="N34" i="2" s="1"/>
  <c r="G27" i="2"/>
  <c r="N27" i="2" s="1"/>
  <c r="G24" i="2"/>
  <c r="N24" i="2" s="1"/>
  <c r="F18" i="2"/>
  <c r="D9" i="2"/>
  <c r="J34" i="2" l="1"/>
  <c r="K34" i="2"/>
  <c r="I34" i="2"/>
  <c r="M34" i="2"/>
  <c r="L34" i="2"/>
  <c r="M19" i="2"/>
  <c r="L19" i="2"/>
  <c r="K19" i="2"/>
  <c r="J19" i="2"/>
  <c r="I19" i="2"/>
  <c r="M14" i="2"/>
  <c r="L14" i="2"/>
  <c r="K14" i="2"/>
  <c r="J14" i="2"/>
  <c r="I14" i="2"/>
  <c r="K37" i="2"/>
  <c r="J37" i="2"/>
  <c r="I37" i="2"/>
  <c r="L37" i="2"/>
  <c r="M37" i="2"/>
  <c r="M17" i="2"/>
  <c r="K17" i="2"/>
  <c r="L17" i="2"/>
  <c r="J17" i="2"/>
  <c r="I17" i="2"/>
  <c r="I28" i="2"/>
  <c r="K28" i="2"/>
  <c r="J28" i="2"/>
  <c r="M28" i="2"/>
  <c r="L28" i="2"/>
  <c r="I23" i="2"/>
  <c r="M23" i="2"/>
  <c r="L23" i="2"/>
  <c r="J23" i="2"/>
  <c r="K23" i="2"/>
  <c r="I31" i="2"/>
  <c r="K31" i="2"/>
  <c r="L31" i="2"/>
  <c r="M31" i="2"/>
  <c r="J31" i="2"/>
  <c r="K15" i="2"/>
  <c r="I15" i="2"/>
  <c r="L15" i="2"/>
  <c r="J15" i="2"/>
  <c r="M15" i="2"/>
  <c r="K29" i="2"/>
  <c r="J29" i="2"/>
  <c r="I29" i="2"/>
  <c r="L29" i="2"/>
  <c r="M29" i="2"/>
  <c r="M30" i="2"/>
  <c r="L30" i="2"/>
  <c r="K30" i="2"/>
  <c r="J30" i="2"/>
  <c r="I30" i="2"/>
  <c r="L18" i="2"/>
  <c r="J18" i="2"/>
  <c r="I18" i="2"/>
  <c r="M18" i="2"/>
  <c r="K18" i="2"/>
  <c r="L32" i="2"/>
  <c r="J32" i="2"/>
  <c r="K32" i="2"/>
  <c r="M32" i="2"/>
  <c r="I32" i="2"/>
  <c r="L20" i="2"/>
  <c r="J20" i="2"/>
  <c r="M20" i="2"/>
  <c r="K20" i="2"/>
  <c r="I20" i="2"/>
  <c r="M35" i="2"/>
  <c r="L35" i="2"/>
  <c r="K35" i="2"/>
  <c r="J35" i="2"/>
  <c r="I35" i="2"/>
  <c r="K21" i="2"/>
  <c r="I21" i="2"/>
  <c r="M21" i="2"/>
  <c r="J21" i="2"/>
  <c r="L21" i="2"/>
  <c r="M22" i="2"/>
  <c r="L22" i="2"/>
  <c r="I22" i="2"/>
  <c r="K22" i="2"/>
  <c r="J22" i="2"/>
  <c r="L24" i="2"/>
  <c r="J24" i="2"/>
  <c r="K24" i="2"/>
  <c r="I24" i="2"/>
  <c r="M24" i="2"/>
  <c r="L26" i="2"/>
  <c r="J26" i="2"/>
  <c r="K26" i="2"/>
  <c r="I26" i="2"/>
  <c r="M26" i="2"/>
  <c r="M27" i="2"/>
  <c r="K27" i="2"/>
  <c r="L27" i="2"/>
  <c r="J27" i="2"/>
  <c r="I27" i="2"/>
  <c r="M36" i="2"/>
  <c r="L36" i="2"/>
  <c r="K36" i="2"/>
  <c r="J36" i="2"/>
  <c r="I36" i="2"/>
  <c r="M25" i="2"/>
  <c r="K25" i="2"/>
  <c r="I25" i="2"/>
  <c r="L25" i="2"/>
  <c r="J25" i="2"/>
  <c r="E10" i="2"/>
  <c r="F10" i="2"/>
  <c r="G10" i="2"/>
  <c r="I10" i="2"/>
  <c r="F7" i="2"/>
  <c r="H7" i="2"/>
  <c r="A3" i="2"/>
  <c r="G38" i="2"/>
  <c r="E38" i="2"/>
  <c r="F38" i="2"/>
  <c r="I38" i="2"/>
  <c r="H42" i="2" l="1"/>
  <c r="E23" i="2"/>
  <c r="E16" i="2"/>
  <c r="E15" i="2"/>
  <c r="E27" i="2"/>
  <c r="E32" i="2" l="1"/>
  <c r="E25" i="2"/>
  <c r="E31" i="2"/>
  <c r="E26" i="2"/>
  <c r="E35" i="2"/>
  <c r="E30" i="2"/>
  <c r="E19" i="2"/>
  <c r="E18" i="2"/>
  <c r="E37" i="2"/>
  <c r="F41" i="2"/>
  <c r="E21" i="2"/>
  <c r="E24" i="2"/>
  <c r="E29" i="2"/>
  <c r="E22" i="2"/>
  <c r="E36" i="2"/>
  <c r="E17" i="2"/>
  <c r="E33" i="2"/>
  <c r="E34" i="2"/>
  <c r="E20" i="2"/>
  <c r="F42" i="2"/>
  <c r="E28" i="2"/>
  <c r="G42" i="2"/>
  <c r="N42" i="2" s="1"/>
  <c r="G41" i="2"/>
  <c r="E14" i="2"/>
  <c r="L42" i="2" l="1"/>
  <c r="I42" i="2"/>
  <c r="M42" i="2"/>
  <c r="K42" i="2"/>
  <c r="J42" i="2"/>
  <c r="E41" i="2"/>
  <c r="E42" i="2"/>
</calcChain>
</file>

<file path=xl/sharedStrings.xml><?xml version="1.0" encoding="utf-8"?>
<sst xmlns="http://schemas.openxmlformats.org/spreadsheetml/2006/main" count="3844" uniqueCount="231">
  <si>
    <t>HE-15 to HE-18</t>
  </si>
  <si>
    <t>LCA</t>
  </si>
  <si>
    <t>All</t>
  </si>
  <si>
    <t>Daily</t>
  </si>
  <si>
    <t>kwh</t>
  </si>
  <si>
    <t>impact</t>
  </si>
  <si>
    <t>temp</t>
  </si>
  <si>
    <t>v_impact</t>
  </si>
  <si>
    <t>Utility:</t>
  </si>
  <si>
    <t>DR Program:</t>
  </si>
  <si>
    <t>Number of Accounts:</t>
  </si>
  <si>
    <t>cust_ct</t>
  </si>
  <si>
    <t>Type of Results:</t>
  </si>
  <si>
    <t>Aggregate Impact</t>
  </si>
  <si>
    <t>Event Day:</t>
  </si>
  <si>
    <t>to</t>
  </si>
  <si>
    <t>Event Window:</t>
  </si>
  <si>
    <t>Hour-Ending</t>
  </si>
  <si>
    <t>Average Temperature 
(deg F)</t>
  </si>
  <si>
    <t>Notification</t>
  </si>
  <si>
    <t>Size Group:</t>
  </si>
  <si>
    <t>Industry Type:</t>
  </si>
  <si>
    <t>Auto DR Enrolled:</t>
  </si>
  <si>
    <t>Dually DR Enrolled:</t>
  </si>
  <si>
    <t>By Period:</t>
  </si>
  <si>
    <t>n/a</t>
  </si>
  <si>
    <t>Average Event Hour</t>
  </si>
  <si>
    <t>During events where average per-customer data was used as a proxy for one or more participating customer because of partially missing customer data, the sum of aggregate results for the individual subgroups (e.g., the three Size Groups) may not exactly add up to the total (“All” category) for the larger grouping of customers participating in the event.</t>
  </si>
  <si>
    <t>This document contains CONFIDENTIAL information described in Declaration of Franklin Fuchs dated March 30, 2018</t>
  </si>
  <si>
    <t>Result Type</t>
  </si>
  <si>
    <t>Segments</t>
  </si>
  <si>
    <t>Industry Type</t>
  </si>
  <si>
    <t>Auto DR Participation</t>
  </si>
  <si>
    <t>Dual DR Participation</t>
  </si>
  <si>
    <t>Size Group</t>
  </si>
  <si>
    <t>date</t>
  </si>
  <si>
    <t>1. Agriculture, Mining &amp; Construction</t>
  </si>
  <si>
    <t>2. Manufacturing</t>
  </si>
  <si>
    <t>3. Wholesale, Transport, other utilities</t>
  </si>
  <si>
    <t>200 kW and above</t>
  </si>
  <si>
    <t>4. Retail stores</t>
  </si>
  <si>
    <t>5. Offices, Hotels, Finance, Services</t>
  </si>
  <si>
    <t>6. Schools</t>
  </si>
  <si>
    <t>7. Institutional/Government</t>
  </si>
  <si>
    <t>8. Other or unknown</t>
  </si>
  <si>
    <t>ResultType</t>
  </si>
  <si>
    <t>Segment</t>
  </si>
  <si>
    <t>lca</t>
  </si>
  <si>
    <t>industry</t>
  </si>
  <si>
    <t>autodr</t>
  </si>
  <si>
    <t>dual</t>
  </si>
  <si>
    <t>notify</t>
  </si>
  <si>
    <t>size_grp1</t>
  </si>
  <si>
    <t>hr_start</t>
  </si>
  <si>
    <t>hr_end</t>
  </si>
  <si>
    <t>redact</t>
  </si>
  <si>
    <t>redact_ct</t>
  </si>
  <si>
    <t>redact_load</t>
  </si>
  <si>
    <t>redact_agg</t>
  </si>
  <si>
    <t>kwh1</t>
  </si>
  <si>
    <t>kwh2</t>
  </si>
  <si>
    <t>kwh3</t>
  </si>
  <si>
    <t>kwh4</t>
  </si>
  <si>
    <t>kwh5</t>
  </si>
  <si>
    <t>kwh6</t>
  </si>
  <si>
    <t>kwh7</t>
  </si>
  <si>
    <t>kwh8</t>
  </si>
  <si>
    <t>kwh9</t>
  </si>
  <si>
    <t>kwh10</t>
  </si>
  <si>
    <t>kwh11</t>
  </si>
  <si>
    <t>kwh12</t>
  </si>
  <si>
    <t>kwh13</t>
  </si>
  <si>
    <t>kwh14</t>
  </si>
  <si>
    <t>kwh15</t>
  </si>
  <si>
    <t>kwh16</t>
  </si>
  <si>
    <t>kwh17</t>
  </si>
  <si>
    <t>kwh18</t>
  </si>
  <si>
    <t>kwh19</t>
  </si>
  <si>
    <t>kwh20</t>
  </si>
  <si>
    <t>kwh21</t>
  </si>
  <si>
    <t>kwh22</t>
  </si>
  <si>
    <t>kwh23</t>
  </si>
  <si>
    <t>kwh24</t>
  </si>
  <si>
    <t>temp1</t>
  </si>
  <si>
    <t>temp2</t>
  </si>
  <si>
    <t>temp3</t>
  </si>
  <si>
    <t>temp4</t>
  </si>
  <si>
    <t>temp5</t>
  </si>
  <si>
    <t>temp6</t>
  </si>
  <si>
    <t>temp7</t>
  </si>
  <si>
    <t>temp8</t>
  </si>
  <si>
    <t>temp9</t>
  </si>
  <si>
    <t>temp10</t>
  </si>
  <si>
    <t>temp11</t>
  </si>
  <si>
    <t>temp12</t>
  </si>
  <si>
    <t>temp13</t>
  </si>
  <si>
    <t>temp14</t>
  </si>
  <si>
    <t>temp15</t>
  </si>
  <si>
    <t>temp16</t>
  </si>
  <si>
    <t>temp17</t>
  </si>
  <si>
    <t>temp18</t>
  </si>
  <si>
    <t>temp19</t>
  </si>
  <si>
    <t>temp20</t>
  </si>
  <si>
    <t>temp21</t>
  </si>
  <si>
    <t>temp22</t>
  </si>
  <si>
    <t>temp23</t>
  </si>
  <si>
    <t>temp24</t>
  </si>
  <si>
    <t>impact1</t>
  </si>
  <si>
    <t>impact2</t>
  </si>
  <si>
    <t>impact3</t>
  </si>
  <si>
    <t>impact4</t>
  </si>
  <si>
    <t>impact5</t>
  </si>
  <si>
    <t>impact6</t>
  </si>
  <si>
    <t>impact7</t>
  </si>
  <si>
    <t>impact8</t>
  </si>
  <si>
    <t>impact9</t>
  </si>
  <si>
    <t>impact10</t>
  </si>
  <si>
    <t>impact11</t>
  </si>
  <si>
    <t>impact12</t>
  </si>
  <si>
    <t>impact13</t>
  </si>
  <si>
    <t>impact14</t>
  </si>
  <si>
    <t>impact15</t>
  </si>
  <si>
    <t>impact16</t>
  </si>
  <si>
    <t>impact17</t>
  </si>
  <si>
    <t>impact18</t>
  </si>
  <si>
    <t>impact19</t>
  </si>
  <si>
    <t>impact20</t>
  </si>
  <si>
    <t>impact21</t>
  </si>
  <si>
    <t>impact22</t>
  </si>
  <si>
    <t>impact23</t>
  </si>
  <si>
    <t>impact24</t>
  </si>
  <si>
    <t>v_impact1</t>
  </si>
  <si>
    <t>v_impact2</t>
  </si>
  <si>
    <t>v_impact3</t>
  </si>
  <si>
    <t>v_impact4</t>
  </si>
  <si>
    <t>v_impact5</t>
  </si>
  <si>
    <t>v_impact6</t>
  </si>
  <si>
    <t>v_impact7</t>
  </si>
  <si>
    <t>v_impact8</t>
  </si>
  <si>
    <t>v_impact9</t>
  </si>
  <si>
    <t>v_impact10</t>
  </si>
  <si>
    <t>v_impact11</t>
  </si>
  <si>
    <t>v_impact12</t>
  </si>
  <si>
    <t>v_impact13</t>
  </si>
  <si>
    <t>v_impact14</t>
  </si>
  <si>
    <t>v_impact15</t>
  </si>
  <si>
    <t>v_impact16</t>
  </si>
  <si>
    <t>v_impact17</t>
  </si>
  <si>
    <t>v_impact18</t>
  </si>
  <si>
    <t>v_impact19</t>
  </si>
  <si>
    <t>v_impact20</t>
  </si>
  <si>
    <t>v_impact21</t>
  </si>
  <si>
    <t>v_impact22</t>
  </si>
  <si>
    <t>v_impact23</t>
  </si>
  <si>
    <t>v_impact24</t>
  </si>
  <si>
    <t>Avg</t>
  </si>
  <si>
    <t>Event Hour (Hour ending):</t>
  </si>
  <si>
    <t>Key</t>
  </si>
  <si>
    <t>lca_industry_autodr_dual_notify_size_grp1_date</t>
  </si>
  <si>
    <t>Current Segment:</t>
  </si>
  <si>
    <t>Redact?</t>
  </si>
  <si>
    <t>Final Display:</t>
  </si>
  <si>
    <t>updated formula for redactions:</t>
  </si>
  <si>
    <t>TABLE SELECTIONS:</t>
  </si>
  <si>
    <t>Average Event Day</t>
  </si>
  <si>
    <t>IF(B20=1,"Redact",B19&amp;date)</t>
  </si>
  <si>
    <t>Average per Customer</t>
  </si>
  <si>
    <t>Significant?</t>
  </si>
  <si>
    <t>variance</t>
  </si>
  <si>
    <t>Avg Event</t>
  </si>
  <si>
    <t>200 kW and above-1. Agriculture, Mining &amp; Construction</t>
  </si>
  <si>
    <t>200 kW and above-2. Manufacturing</t>
  </si>
  <si>
    <t>200 kW and above-3. Wholesale, Transport, other utilities</t>
  </si>
  <si>
    <t>200 kW and above-4. Retail stores</t>
  </si>
  <si>
    <t>200 kW and above-5. Offices, Hotels, Finance, Services</t>
  </si>
  <si>
    <t>200 kW and above-6. Schools</t>
  </si>
  <si>
    <t>200 kW and above-7. Institutional/Government</t>
  </si>
  <si>
    <t>200 kW and above-8. Other or unknown</t>
  </si>
  <si>
    <t>200 kW and above-All</t>
  </si>
  <si>
    <t>200 kW and above-Notify-No</t>
  </si>
  <si>
    <t>200 kW and above-Notify-Yes</t>
  </si>
  <si>
    <t>200 kW and above-OtherDR-No</t>
  </si>
  <si>
    <t>200 kW and above-OtherDR-Yes</t>
  </si>
  <si>
    <t>All-1. Agriculture, Mining &amp; Construction</t>
  </si>
  <si>
    <t>All-2. Manufacturing</t>
  </si>
  <si>
    <t>All-3. Wholesale, Transport, other utilities</t>
  </si>
  <si>
    <t>All-4. Retail stores</t>
  </si>
  <si>
    <t>All-5. Offices, Hotels, Finance, Services</t>
  </si>
  <si>
    <t>All-6. Schools</t>
  </si>
  <si>
    <t>All-7. Institutional/Government</t>
  </si>
  <si>
    <t>All-8. Other or unknown</t>
  </si>
  <si>
    <t>All-All</t>
  </si>
  <si>
    <t>All-Notify-No</t>
  </si>
  <si>
    <t>All-Notify-Yes</t>
  </si>
  <si>
    <t>All-OtherDR-No</t>
  </si>
  <si>
    <t>All-OtherDR-Yes</t>
  </si>
  <si>
    <t>Notification:</t>
  </si>
  <si>
    <t>Local Capacity Area:</t>
  </si>
  <si>
    <t>Industry_Type</t>
  </si>
  <si>
    <t>AutoDR</t>
  </si>
  <si>
    <t>OtherDR</t>
  </si>
  <si>
    <t>Notify</t>
  </si>
  <si>
    <t>Size_Grp</t>
  </si>
  <si>
    <t>he_start</t>
  </si>
  <si>
    <t>he_end</t>
  </si>
  <si>
    <t>Pop_Ct</t>
  </si>
  <si>
    <t>No</t>
  </si>
  <si>
    <t>Yes</t>
  </si>
  <si>
    <t>SDG&amp;E CPP for PY2020: Ex Post Analysis</t>
  </si>
  <si>
    <t>San Diego Gas and Electric</t>
  </si>
  <si>
    <t>Critical Peak Pricing Program (CPP)</t>
  </si>
  <si>
    <t>0 to 199.99 kW-1. Agriculture, Mining &amp; Construction</t>
  </si>
  <si>
    <t>0 to 199.99 kW</t>
  </si>
  <si>
    <t>0 to 199.99 kW-2. Manufacturing</t>
  </si>
  <si>
    <t>0 to 199.99 kW-3. Wholesale, Transport, other utilities</t>
  </si>
  <si>
    <t>0 to 199.99 kW-4. Retail stores</t>
  </si>
  <si>
    <t>0 to 199.99 kW-5. Offices, Hotels, Finance, Services</t>
  </si>
  <si>
    <t>0 to 199.99 kW-6. Schools</t>
  </si>
  <si>
    <t>0 to 199.99 kW-7. Institutional/Government</t>
  </si>
  <si>
    <t>0 to 199.99 kW-8. Other or unknown</t>
  </si>
  <si>
    <t>0 to 199.99 kW-All</t>
  </si>
  <si>
    <t>0 to 199.99 kW-Notify-No</t>
  </si>
  <si>
    <t>0 to 199.99 kW-Notify-Yes</t>
  </si>
  <si>
    <t>0 to 199.99 kW-OtherDR-No</t>
  </si>
  <si>
    <t>0 to 199.99 kW-OtherDR-Yes</t>
  </si>
  <si>
    <t>Public Version. Redactions in 2020 Statewide Load Impact Evaluation of California Non-Residential Critical Peak Pricing Programs and appendices.</t>
  </si>
  <si>
    <t>0 to 199.99 kW-AutoDR-No</t>
  </si>
  <si>
    <t>200 kW and above-AutoDR-No</t>
  </si>
  <si>
    <t>200 kW and above-AutoDR-Yes</t>
  </si>
  <si>
    <t>All-AutoDR-No</t>
  </si>
  <si>
    <t>All-AutoDR-Yes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</si>
</sst>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0.00_);_(* \(#,##0.00\);_(* &quot;-&quot;??_);_(@_)"/>
    <numFmt numFmtId="164" formatCode="#,##0.0"/>
    <numFmt numFmtId="165" formatCode="[$-409]mmmm\ d\,\ yyyy;@"/>
    <numFmt numFmtId="166" formatCode="_(* #,##0_);_(* \(#,##0\);_(* &quot;-&quot;??_);_(@_)"/>
    <numFmt numFmtId="167" formatCode="[$-F400]h:mm:ss\ AM/PM"/>
    <numFmt numFmtId="168" formatCode="[$-409]m/d/yy\ h:mm\ AM/PM;@"/>
    <numFmt numFmtId="169" formatCode="0&quot;th Percentile&quot;"/>
    <numFmt numFmtId="170" formatCode="0&quot;th&quot;"/>
    <numFmt numFmtId="171" formatCode="0&quot;% CI&quot;"/>
    <numFmt numFmtId="172" formatCode="_(* #,##0.000000_);_(* \(#,##0.000000\);_(* &quot;-&quot;??_);_(@_)"/>
  </numFmts>
  <fonts count="38" x14ac:knownFonts="1">
    <font>
      <sz val="11"/>
      <color theme="1"/>
      <name val="Calibri"/>
      <family val="2"/>
      <scheme val="minor"/>
    </font>
    <font>
      <sz val="10"/>
      <name val="Arial"/>
      <family val="2"/>
    </font>
    <font>
      <b/>
      <sz val="10"/>
      <name val="Arial Narrow"/>
      <family val="2"/>
    </font>
    <font>
      <sz val="9"/>
      <color theme="1"/>
      <name val="Arial"/>
      <family val="2"/>
    </font>
    <font>
      <sz val="10"/>
      <color theme="1"/>
      <name val="Arial"/>
      <family val="2"/>
    </font>
    <font>
      <b/>
      <sz val="10"/>
      <color theme="1"/>
      <name val="Arial"/>
      <family val="2"/>
    </font>
    <font>
      <b/>
      <sz val="10"/>
      <color theme="1"/>
      <name val="Arial Narrow"/>
      <family val="2"/>
    </font>
    <font>
      <b/>
      <sz val="9"/>
      <color theme="0"/>
      <name val="Arial"/>
      <family val="2"/>
    </font>
    <font>
      <b/>
      <sz val="11"/>
      <color theme="1"/>
      <name val="Calibri"/>
      <family val="2"/>
      <scheme val="minor"/>
    </font>
    <font>
      <sz val="11"/>
      <color rgb="FF006100"/>
      <name val="Calibri"/>
      <family val="2"/>
      <scheme val="minor"/>
    </font>
    <font>
      <sz val="11"/>
      <color theme="1"/>
      <name val="Calibri"/>
      <family val="2"/>
      <scheme val="minor"/>
    </font>
    <font>
      <sz val="10"/>
      <color theme="0"/>
      <name val="Arial"/>
      <family val="2"/>
    </font>
    <font>
      <sz val="9"/>
      <color theme="1"/>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sz val="11"/>
      <color theme="0"/>
      <name val="Calibri"/>
      <family val="2"/>
      <scheme val="minor"/>
    </font>
    <font>
      <b/>
      <sz val="18"/>
      <color theme="3"/>
      <name val="Calibri Light"/>
      <family val="2"/>
      <scheme val="major"/>
    </font>
    <font>
      <sz val="11"/>
      <color rgb="FF9C6500"/>
      <name val="Calibri"/>
      <family val="2"/>
      <scheme val="minor"/>
    </font>
    <font>
      <sz val="18"/>
      <color theme="3"/>
      <name val="Calibri Light"/>
      <family val="2"/>
      <scheme val="major"/>
    </font>
    <font>
      <sz val="11"/>
      <color rgb="FF9C5700"/>
      <name val="Calibri"/>
      <family val="2"/>
      <scheme val="minor"/>
    </font>
    <font>
      <sz val="11"/>
      <name val="Calibri"/>
      <family val="2"/>
    </font>
    <font>
      <sz val="10"/>
      <name val="Arial"/>
      <family val="2"/>
    </font>
    <font>
      <sz val="10"/>
      <name val="MS Sans Serif"/>
      <family val="2"/>
    </font>
    <font>
      <sz val="11"/>
      <name val="Calibri"/>
      <family val="2"/>
      <scheme val="minor"/>
    </font>
    <font>
      <b/>
      <sz val="9"/>
      <color theme="1"/>
      <name val="Arial"/>
      <family val="2"/>
    </font>
    <font>
      <b/>
      <sz val="10"/>
      <color theme="0"/>
      <name val="Calibri"/>
      <family val="2"/>
      <scheme val="minor"/>
    </font>
    <font>
      <sz val="11"/>
      <name val="Calibri"/>
      <family val="2"/>
    </font>
    <font>
      <b/>
      <sz val="18"/>
      <color theme="1"/>
      <name val="Arial"/>
      <family val="2"/>
    </font>
    <font>
      <i/>
      <sz val="10"/>
      <color theme="1"/>
      <name val="Arial"/>
      <family val="2"/>
    </font>
  </fonts>
  <fills count="36">
    <fill>
      <patternFill patternType="none"/>
    </fill>
    <fill>
      <patternFill patternType="gray125"/>
    </fill>
    <fill>
      <patternFill patternType="solid">
        <fgColor theme="0"/>
        <bgColor indexed="64"/>
      </patternFill>
    </fill>
    <fill>
      <patternFill patternType="solid">
        <fgColor rgb="FFC6EFCE"/>
      </patternFill>
    </fill>
    <fill>
      <patternFill patternType="solid">
        <fgColor rgb="FF1A1D5D"/>
        <bgColor indexed="64"/>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FFFF00"/>
        <bgColor indexed="64"/>
      </patternFill>
    </fill>
  </fills>
  <borders count="38">
    <border>
      <left/>
      <right/>
      <top/>
      <bottom/>
      <diagonal/>
    </border>
    <border>
      <left/>
      <right/>
      <top/>
      <bottom style="medium">
        <color indexed="64"/>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theme="1"/>
      </left>
      <right style="medium">
        <color theme="1"/>
      </right>
      <top style="thin">
        <color theme="1"/>
      </top>
      <bottom style="thin">
        <color theme="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theme="1"/>
      </left>
      <right style="medium">
        <color theme="1"/>
      </right>
      <top/>
      <bottom/>
      <diagonal/>
    </border>
    <border>
      <left style="medium">
        <color theme="1"/>
      </left>
      <right style="medium">
        <color theme="1"/>
      </right>
      <top/>
      <bottom style="thin">
        <color theme="1"/>
      </bottom>
      <diagonal/>
    </border>
    <border>
      <left style="thin">
        <color indexed="64"/>
      </left>
      <right style="thin">
        <color indexed="64"/>
      </right>
      <top style="thin">
        <color indexed="64"/>
      </top>
      <bottom style="thin">
        <color indexed="64"/>
      </bottom>
      <diagonal/>
    </border>
    <border>
      <left style="medium">
        <color indexed="64"/>
      </left>
      <right style="medium">
        <color theme="1"/>
      </right>
      <top style="medium">
        <color indexed="64"/>
      </top>
      <bottom/>
      <diagonal/>
    </border>
    <border>
      <left style="medium">
        <color theme="1"/>
      </left>
      <right style="medium">
        <color theme="1"/>
      </right>
      <top style="medium">
        <color indexed="64"/>
      </top>
      <bottom/>
      <diagonal/>
    </border>
    <border>
      <left style="medium">
        <color theme="1"/>
      </left>
      <right style="medium">
        <color theme="1"/>
      </right>
      <top style="medium">
        <color indexed="64"/>
      </top>
      <bottom style="thin">
        <color theme="1"/>
      </bottom>
      <diagonal/>
    </border>
    <border>
      <left style="medium">
        <color theme="1"/>
      </left>
      <right style="medium">
        <color indexed="64"/>
      </right>
      <top style="medium">
        <color indexed="64"/>
      </top>
      <bottom style="thin">
        <color theme="1"/>
      </bottom>
      <diagonal/>
    </border>
    <border>
      <left style="medium">
        <color indexed="64"/>
      </left>
      <right style="medium">
        <color theme="1"/>
      </right>
      <top/>
      <bottom/>
      <diagonal/>
    </border>
    <border>
      <left style="medium">
        <color theme="1"/>
      </left>
      <right style="medium">
        <color indexed="64"/>
      </right>
      <top style="thin">
        <color theme="1"/>
      </top>
      <bottom style="thin">
        <color theme="1"/>
      </bottom>
      <diagonal/>
    </border>
    <border>
      <left style="medium">
        <color indexed="64"/>
      </left>
      <right style="medium">
        <color theme="1"/>
      </right>
      <top/>
      <bottom style="thin">
        <color theme="1"/>
      </bottom>
      <diagonal/>
    </border>
    <border>
      <left style="medium">
        <color indexed="64"/>
      </left>
      <right style="medium">
        <color theme="1"/>
      </right>
      <top style="thin">
        <color theme="1"/>
      </top>
      <bottom style="thin">
        <color theme="1"/>
      </bottom>
      <diagonal/>
    </border>
    <border>
      <left style="medium">
        <color indexed="64"/>
      </left>
      <right style="medium">
        <color theme="1"/>
      </right>
      <top style="thin">
        <color theme="1"/>
      </top>
      <bottom style="medium">
        <color indexed="64"/>
      </bottom>
      <diagonal/>
    </border>
    <border>
      <left style="medium">
        <color theme="1"/>
      </left>
      <right style="medium">
        <color theme="1"/>
      </right>
      <top style="thin">
        <color theme="1"/>
      </top>
      <bottom style="medium">
        <color indexed="64"/>
      </bottom>
      <diagonal/>
    </border>
    <border>
      <left style="medium">
        <color theme="1"/>
      </left>
      <right style="medium">
        <color indexed="64"/>
      </right>
      <top style="thin">
        <color theme="1"/>
      </top>
      <bottom style="medium">
        <color indexed="64"/>
      </bottom>
      <diagonal/>
    </border>
    <border>
      <left style="medium">
        <color indexed="64"/>
      </left>
      <right style="medium">
        <color theme="1"/>
      </right>
      <top style="medium">
        <color indexed="64"/>
      </top>
      <bottom style="thin">
        <color theme="1"/>
      </bottom>
      <diagonal/>
    </border>
    <border>
      <left style="medium">
        <color theme="1"/>
      </left>
      <right/>
      <top style="medium">
        <color indexed="64"/>
      </top>
      <bottom/>
      <diagonal/>
    </border>
    <border>
      <left/>
      <right/>
      <top style="medium">
        <color indexed="64"/>
      </top>
      <bottom/>
      <diagonal/>
    </border>
    <border>
      <left style="medium">
        <color theme="1"/>
      </left>
      <right/>
      <top/>
      <bottom/>
      <diagonal/>
    </border>
    <border>
      <left style="medium">
        <color theme="1"/>
      </left>
      <right/>
      <top/>
      <bottom style="thin">
        <color theme="1"/>
      </bottom>
      <diagonal/>
    </border>
    <border>
      <left/>
      <right/>
      <top/>
      <bottom style="thin">
        <color theme="1"/>
      </bottom>
      <diagonal/>
    </border>
    <border>
      <left/>
      <right style="medium">
        <color indexed="64"/>
      </right>
      <top style="medium">
        <color indexed="64"/>
      </top>
      <bottom/>
      <diagonal/>
    </border>
    <border>
      <left/>
      <right style="medium">
        <color indexed="64"/>
      </right>
      <top/>
      <bottom style="thin">
        <color theme="1"/>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s>
  <cellStyleXfs count="90">
    <xf numFmtId="0" fontId="0" fillId="0" borderId="0"/>
    <xf numFmtId="0" fontId="1" fillId="0" borderId="0"/>
    <xf numFmtId="0" fontId="9" fillId="3" borderId="0" applyNumberFormat="0" applyBorder="0" applyAlignment="0" applyProtection="0"/>
    <xf numFmtId="43" fontId="10" fillId="0" borderId="0" applyFon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5" borderId="0" applyNumberFormat="0" applyBorder="0" applyAlignment="0" applyProtection="0"/>
    <xf numFmtId="0" fontId="17" fillId="7" borderId="8" applyNumberFormat="0" applyAlignment="0" applyProtection="0"/>
    <xf numFmtId="0" fontId="18" fillId="8" borderId="9" applyNumberFormat="0" applyAlignment="0" applyProtection="0"/>
    <xf numFmtId="0" fontId="19" fillId="8" borderId="8" applyNumberFormat="0" applyAlignment="0" applyProtection="0"/>
    <xf numFmtId="0" fontId="20" fillId="0" borderId="10" applyNumberFormat="0" applyFill="0" applyAlignment="0" applyProtection="0"/>
    <xf numFmtId="0" fontId="21" fillId="9" borderId="11" applyNumberFormat="0" applyAlignment="0" applyProtection="0"/>
    <xf numFmtId="0" fontId="22" fillId="0" borderId="0" applyNumberFormat="0" applyFill="0" applyBorder="0" applyAlignment="0" applyProtection="0"/>
    <xf numFmtId="0" fontId="10" fillId="10" borderId="12" applyNumberFormat="0" applyFont="0" applyAlignment="0" applyProtection="0"/>
    <xf numFmtId="0" fontId="23" fillId="0" borderId="0" applyNumberFormat="0" applyFill="0" applyBorder="0" applyAlignment="0" applyProtection="0"/>
    <xf numFmtId="0" fontId="8" fillId="0" borderId="13" applyNumberFormat="0" applyFill="0" applyAlignment="0" applyProtection="0"/>
    <xf numFmtId="0" fontId="24"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24"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24" fillId="19" borderId="0" applyNumberFormat="0" applyBorder="0" applyAlignment="0" applyProtection="0"/>
    <xf numFmtId="0" fontId="10" fillId="20" borderId="0" applyNumberFormat="0" applyBorder="0" applyAlignment="0" applyProtection="0"/>
    <xf numFmtId="0" fontId="10" fillId="21" borderId="0" applyNumberFormat="0" applyBorder="0" applyAlignment="0" applyProtection="0"/>
    <xf numFmtId="0" fontId="24" fillId="23" borderId="0" applyNumberFormat="0" applyBorder="0" applyAlignment="0" applyProtection="0"/>
    <xf numFmtId="0" fontId="10" fillId="24" borderId="0" applyNumberFormat="0" applyBorder="0" applyAlignment="0" applyProtection="0"/>
    <xf numFmtId="0" fontId="10" fillId="25" borderId="0" applyNumberFormat="0" applyBorder="0" applyAlignment="0" applyProtection="0"/>
    <xf numFmtId="0" fontId="24" fillId="27" borderId="0" applyNumberFormat="0" applyBorder="0" applyAlignment="0" applyProtection="0"/>
    <xf numFmtId="0" fontId="10" fillId="28" borderId="0" applyNumberFormat="0" applyBorder="0" applyAlignment="0" applyProtection="0"/>
    <xf numFmtId="0" fontId="10" fillId="29" borderId="0" applyNumberFormat="0" applyBorder="0" applyAlignment="0" applyProtection="0"/>
    <xf numFmtId="0" fontId="24" fillId="31" borderId="0" applyNumberFormat="0" applyBorder="0" applyAlignment="0" applyProtection="0"/>
    <xf numFmtId="0" fontId="10" fillId="32" borderId="0" applyNumberFormat="0" applyBorder="0" applyAlignment="0" applyProtection="0"/>
    <xf numFmtId="0" fontId="10" fillId="33" borderId="0" applyNumberFormat="0" applyBorder="0" applyAlignment="0" applyProtection="0"/>
    <xf numFmtId="0" fontId="25" fillId="0" borderId="0" applyNumberFormat="0" applyFill="0" applyBorder="0" applyAlignment="0" applyProtection="0"/>
    <xf numFmtId="0" fontId="26" fillId="6" borderId="0" applyNumberFormat="0" applyBorder="0" applyAlignment="0" applyProtection="0"/>
    <xf numFmtId="0" fontId="24" fillId="14" borderId="0" applyNumberFormat="0" applyBorder="0" applyAlignment="0" applyProtection="0"/>
    <xf numFmtId="0" fontId="24" fillId="18" borderId="0" applyNumberFormat="0" applyBorder="0" applyAlignment="0" applyProtection="0"/>
    <xf numFmtId="0" fontId="24" fillId="22" borderId="0" applyNumberFormat="0" applyBorder="0" applyAlignment="0" applyProtection="0"/>
    <xf numFmtId="0" fontId="24" fillId="26" borderId="0" applyNumberFormat="0" applyBorder="0" applyAlignment="0" applyProtection="0"/>
    <xf numFmtId="0" fontId="24" fillId="30" borderId="0" applyNumberFormat="0" applyBorder="0" applyAlignment="0" applyProtection="0"/>
    <xf numFmtId="0" fontId="24" fillId="34" borderId="0" applyNumberFormat="0" applyBorder="0" applyAlignment="0" applyProtection="0"/>
    <xf numFmtId="0" fontId="27" fillId="0" borderId="0" applyNumberFormat="0" applyFill="0" applyBorder="0" applyAlignment="0" applyProtection="0"/>
    <xf numFmtId="0" fontId="28" fillId="6" borderId="0" applyNumberFormat="0" applyBorder="0" applyAlignment="0" applyProtection="0"/>
    <xf numFmtId="0" fontId="10" fillId="14" borderId="0" applyNumberFormat="0" applyBorder="0" applyAlignment="0" applyProtection="0"/>
    <xf numFmtId="0" fontId="10" fillId="18" borderId="0" applyNumberFormat="0" applyBorder="0" applyAlignment="0" applyProtection="0"/>
    <xf numFmtId="0" fontId="10" fillId="22" borderId="0" applyNumberFormat="0" applyBorder="0" applyAlignment="0" applyProtection="0"/>
    <xf numFmtId="0" fontId="10" fillId="26" borderId="0" applyNumberFormat="0" applyBorder="0" applyAlignment="0" applyProtection="0"/>
    <xf numFmtId="0" fontId="10" fillId="30" borderId="0" applyNumberFormat="0" applyBorder="0" applyAlignment="0" applyProtection="0"/>
    <xf numFmtId="0" fontId="10" fillId="34" borderId="0" applyNumberFormat="0" applyBorder="0" applyAlignment="0" applyProtection="0"/>
    <xf numFmtId="0" fontId="1" fillId="0" borderId="0"/>
    <xf numFmtId="43" fontId="1" fillId="0" borderId="0" applyFont="0" applyFill="0" applyBorder="0" applyAlignment="0" applyProtection="0"/>
    <xf numFmtId="168" fontId="1" fillId="0" borderId="0"/>
    <xf numFmtId="168" fontId="1" fillId="0" borderId="0"/>
    <xf numFmtId="0" fontId="4" fillId="0" borderId="0"/>
    <xf numFmtId="0" fontId="10" fillId="0" borderId="0"/>
    <xf numFmtId="43"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0" fontId="10" fillId="0" borderId="0"/>
    <xf numFmtId="43" fontId="1" fillId="0" borderId="0" applyFont="0" applyFill="0" applyBorder="0" applyAlignment="0" applyProtection="0"/>
    <xf numFmtId="43" fontId="29" fillId="0" borderId="0" applyFont="0" applyFill="0" applyBorder="0" applyAlignment="0" applyProtection="0"/>
    <xf numFmtId="0" fontId="1" fillId="0" borderId="0"/>
    <xf numFmtId="0" fontId="29" fillId="0" borderId="0"/>
    <xf numFmtId="167" fontId="30" fillId="0" borderId="0"/>
    <xf numFmtId="0" fontId="1" fillId="0" borderId="0"/>
    <xf numFmtId="168" fontId="1" fillId="0" borderId="0"/>
    <xf numFmtId="43" fontId="1" fillId="0" borderId="0" applyFont="0" applyFill="0" applyBorder="0" applyAlignment="0" applyProtection="0"/>
    <xf numFmtId="167" fontId="1" fillId="0" borderId="0"/>
    <xf numFmtId="167" fontId="1" fillId="0" borderId="0"/>
    <xf numFmtId="167" fontId="1" fillId="0" borderId="0"/>
    <xf numFmtId="168" fontId="1" fillId="0" borderId="0"/>
    <xf numFmtId="0" fontId="10" fillId="0" borderId="0"/>
    <xf numFmtId="43" fontId="10" fillId="0" borderId="0" applyFont="0" applyFill="0" applyBorder="0" applyAlignment="0" applyProtection="0"/>
    <xf numFmtId="43" fontId="29" fillId="0" borderId="0" applyFont="0" applyFill="0" applyBorder="0" applyAlignment="0" applyProtection="0"/>
    <xf numFmtId="0" fontId="10" fillId="10" borderId="12" applyNumberFormat="0" applyFont="0" applyAlignment="0" applyProtection="0"/>
    <xf numFmtId="0" fontId="29" fillId="0" borderId="0"/>
    <xf numFmtId="9" fontId="10" fillId="0" borderId="0" applyFont="0" applyFill="0" applyBorder="0" applyAlignment="0" applyProtection="0"/>
    <xf numFmtId="0" fontId="31" fillId="0" borderId="0"/>
    <xf numFmtId="43" fontId="31" fillId="0" borderId="0" applyFont="0" applyFill="0" applyBorder="0" applyAlignment="0" applyProtection="0"/>
    <xf numFmtId="9" fontId="31" fillId="0" borderId="0" applyFont="0" applyFill="0" applyBorder="0" applyAlignment="0" applyProtection="0"/>
    <xf numFmtId="0" fontId="29" fillId="0" borderId="0"/>
    <xf numFmtId="0" fontId="29" fillId="0" borderId="0"/>
    <xf numFmtId="43" fontId="29" fillId="0" borderId="0" applyFont="0" applyFill="0" applyBorder="0" applyAlignment="0" applyProtection="0"/>
    <xf numFmtId="0" fontId="10" fillId="0" borderId="0"/>
    <xf numFmtId="0" fontId="10" fillId="0" borderId="0"/>
    <xf numFmtId="0" fontId="1" fillId="0" borderId="0">
      <alignment horizontal="left" wrapText="1"/>
    </xf>
    <xf numFmtId="0" fontId="35" fillId="0" borderId="0"/>
  </cellStyleXfs>
  <cellXfs count="71">
    <xf numFmtId="0" fontId="0" fillId="0" borderId="0" xfId="0"/>
    <xf numFmtId="0" fontId="2" fillId="2" borderId="3" xfId="1" applyFont="1" applyFill="1" applyBorder="1" applyAlignment="1">
      <alignment horizontal="center" vertical="center" wrapText="1"/>
    </xf>
    <xf numFmtId="0" fontId="4" fillId="2" borderId="0" xfId="0" applyFont="1" applyFill="1" applyAlignment="1">
      <alignment vertical="center"/>
    </xf>
    <xf numFmtId="0" fontId="4" fillId="2" borderId="1" xfId="0" applyFont="1" applyFill="1" applyBorder="1" applyAlignment="1">
      <alignment vertical="center"/>
    </xf>
    <xf numFmtId="0" fontId="5" fillId="2" borderId="2" xfId="0" applyFont="1" applyFill="1" applyBorder="1" applyAlignment="1">
      <alignment horizontal="right" vertical="center"/>
    </xf>
    <xf numFmtId="0" fontId="5" fillId="2" borderId="0" xfId="0" applyFont="1" applyFill="1" applyAlignment="1">
      <alignment horizontal="right" vertical="center"/>
    </xf>
    <xf numFmtId="0" fontId="6" fillId="2" borderId="3" xfId="0" applyFont="1" applyFill="1" applyBorder="1" applyAlignment="1">
      <alignment horizontal="center" vertical="center"/>
    </xf>
    <xf numFmtId="0" fontId="5" fillId="2" borderId="0" xfId="0" applyFont="1" applyFill="1" applyAlignment="1">
      <alignment horizontal="center" vertical="center"/>
    </xf>
    <xf numFmtId="165" fontId="6" fillId="2" borderId="3" xfId="0" applyNumberFormat="1" applyFont="1" applyFill="1" applyBorder="1" applyAlignment="1">
      <alignment horizontal="center" vertical="center"/>
    </xf>
    <xf numFmtId="0" fontId="11" fillId="2" borderId="0" xfId="0" applyFont="1" applyFill="1" applyAlignment="1">
      <alignment vertical="center"/>
    </xf>
    <xf numFmtId="0" fontId="0" fillId="2" borderId="0" xfId="0" applyFill="1"/>
    <xf numFmtId="14" fontId="0" fillId="0" borderId="0" xfId="0" applyNumberFormat="1"/>
    <xf numFmtId="0" fontId="24" fillId="2" borderId="0" xfId="0" applyFont="1" applyFill="1"/>
    <xf numFmtId="1" fontId="0" fillId="0" borderId="0" xfId="0" applyNumberFormat="1"/>
    <xf numFmtId="0" fontId="21" fillId="4" borderId="0" xfId="0" applyFont="1" applyFill="1"/>
    <xf numFmtId="0" fontId="21" fillId="4" borderId="0" xfId="2" applyFont="1" applyFill="1"/>
    <xf numFmtId="0" fontId="4" fillId="2" borderId="0" xfId="0" quotePrefix="1" applyFont="1" applyFill="1" applyAlignment="1">
      <alignment vertical="center"/>
    </xf>
    <xf numFmtId="3" fontId="3" fillId="2" borderId="4" xfId="0" applyNumberFormat="1" applyFont="1" applyFill="1" applyBorder="1" applyAlignment="1">
      <alignment horizontal="center" vertical="center"/>
    </xf>
    <xf numFmtId="0" fontId="0" fillId="35" borderId="0" xfId="0" applyFill="1"/>
    <xf numFmtId="0" fontId="32" fillId="2" borderId="0" xfId="0" applyFont="1" applyFill="1"/>
    <xf numFmtId="0" fontId="21" fillId="4" borderId="0" xfId="0" applyFont="1" applyFill="1" applyAlignment="1">
      <alignment horizontal="left" vertical="center"/>
    </xf>
    <xf numFmtId="0" fontId="0" fillId="35" borderId="0" xfId="0" quotePrefix="1" applyFill="1"/>
    <xf numFmtId="0" fontId="34" fillId="4" borderId="16" xfId="0" applyFont="1" applyFill="1" applyBorder="1" applyAlignment="1">
      <alignment horizontal="center" vertical="center" wrapText="1"/>
    </xf>
    <xf numFmtId="164" fontId="4" fillId="2" borderId="0" xfId="0" applyNumberFormat="1" applyFont="1" applyFill="1" applyAlignment="1">
      <alignment vertical="center"/>
    </xf>
    <xf numFmtId="172" fontId="4" fillId="2" borderId="0" xfId="3" applyNumberFormat="1" applyFont="1" applyFill="1" applyAlignment="1">
      <alignment vertical="center"/>
    </xf>
    <xf numFmtId="11" fontId="0" fillId="0" borderId="0" xfId="0" applyNumberFormat="1"/>
    <xf numFmtId="15" fontId="0" fillId="0" borderId="0" xfId="0" applyNumberFormat="1"/>
    <xf numFmtId="164" fontId="3" fillId="2" borderId="4" xfId="0" applyNumberFormat="1" applyFont="1" applyFill="1" applyBorder="1" applyAlignment="1">
      <alignment horizontal="right" vertical="center" indent="4"/>
    </xf>
    <xf numFmtId="170" fontId="7" fillId="4" borderId="4" xfId="0" applyNumberFormat="1" applyFont="1" applyFill="1" applyBorder="1" applyAlignment="1">
      <alignment horizontal="center"/>
    </xf>
    <xf numFmtId="0" fontId="5" fillId="2" borderId="3" xfId="3" applyNumberFormat="1" applyFont="1" applyFill="1" applyBorder="1" applyAlignment="1">
      <alignment horizontal="center" vertical="center"/>
    </xf>
    <xf numFmtId="166" fontId="33" fillId="2" borderId="3" xfId="3" applyNumberFormat="1" applyFont="1" applyFill="1" applyBorder="1" applyAlignment="1">
      <alignment horizontal="center" vertical="center"/>
    </xf>
    <xf numFmtId="169" fontId="7" fillId="4" borderId="22" xfId="0" applyNumberFormat="1" applyFont="1" applyFill="1" applyBorder="1" applyAlignment="1">
      <alignment horizontal="center"/>
    </xf>
    <xf numFmtId="0" fontId="3" fillId="2" borderId="24" xfId="0" applyFont="1" applyFill="1" applyBorder="1" applyAlignment="1">
      <alignment horizontal="center" vertical="center"/>
    </xf>
    <xf numFmtId="164" fontId="3" fillId="2" borderId="22" xfId="0" applyNumberFormat="1" applyFont="1" applyFill="1" applyBorder="1" applyAlignment="1">
      <alignment horizontal="center" vertical="center"/>
    </xf>
    <xf numFmtId="0" fontId="3" fillId="2" borderId="25" xfId="0" applyFont="1" applyFill="1" applyBorder="1" applyAlignment="1">
      <alignment horizontal="center" vertical="center"/>
    </xf>
    <xf numFmtId="164" fontId="3" fillId="2" borderId="26" xfId="0" applyNumberFormat="1" applyFont="1" applyFill="1" applyBorder="1" applyAlignment="1">
      <alignment horizontal="right" vertical="center" indent="4"/>
    </xf>
    <xf numFmtId="3" fontId="3" fillId="2" borderId="26" xfId="0" applyNumberFormat="1" applyFont="1" applyFill="1" applyBorder="1" applyAlignment="1">
      <alignment horizontal="center" vertical="center"/>
    </xf>
    <xf numFmtId="164" fontId="3" fillId="2" borderId="27" xfId="0" applyNumberFormat="1" applyFont="1" applyFill="1" applyBorder="1" applyAlignment="1">
      <alignment horizontal="center" vertical="center"/>
    </xf>
    <xf numFmtId="170" fontId="7" fillId="4" borderId="22" xfId="0" applyNumberFormat="1" applyFont="1" applyFill="1" applyBorder="1" applyAlignment="1">
      <alignment horizontal="center"/>
    </xf>
    <xf numFmtId="164" fontId="3" fillId="2" borderId="22" xfId="0" applyNumberFormat="1" applyFont="1" applyFill="1" applyBorder="1" applyAlignment="1">
      <alignment horizontal="right" vertical="center" indent="4"/>
    </xf>
    <xf numFmtId="164" fontId="3" fillId="2" borderId="27" xfId="0" applyNumberFormat="1" applyFont="1" applyFill="1" applyBorder="1" applyAlignment="1">
      <alignment horizontal="right" vertical="center" indent="4"/>
    </xf>
    <xf numFmtId="0" fontId="11" fillId="2" borderId="0" xfId="0" applyFont="1" applyFill="1" applyAlignment="1">
      <alignment vertical="center" wrapText="1"/>
    </xf>
    <xf numFmtId="171" fontId="7" fillId="4" borderId="36" xfId="0" applyNumberFormat="1" applyFont="1" applyFill="1" applyBorder="1" applyAlignment="1">
      <alignment horizontal="center"/>
    </xf>
    <xf numFmtId="171" fontId="7" fillId="4" borderId="37" xfId="0" applyNumberFormat="1" applyFont="1" applyFill="1" applyBorder="1" applyAlignment="1">
      <alignment horizontal="center"/>
    </xf>
    <xf numFmtId="0" fontId="36" fillId="2" borderId="0" xfId="0" applyFont="1" applyFill="1" applyAlignment="1">
      <alignment horizontal="center" vertical="center"/>
    </xf>
    <xf numFmtId="0" fontId="37" fillId="2" borderId="0" xfId="0" applyFont="1" applyFill="1" applyAlignment="1">
      <alignment horizontal="center" vertical="center"/>
    </xf>
    <xf numFmtId="0" fontId="4" fillId="2" borderId="0" xfId="0" applyFont="1" applyFill="1" applyBorder="1" applyAlignment="1">
      <alignment horizontal="center" vertical="center"/>
    </xf>
    <xf numFmtId="0" fontId="7" fillId="4" borderId="17" xfId="0" applyFont="1" applyFill="1" applyBorder="1" applyAlignment="1">
      <alignment horizontal="center"/>
    </xf>
    <xf numFmtId="0" fontId="7" fillId="4" borderId="21" xfId="0" applyFont="1" applyFill="1" applyBorder="1" applyAlignment="1">
      <alignment horizontal="center"/>
    </xf>
    <xf numFmtId="0" fontId="7" fillId="4" borderId="23" xfId="0" applyFont="1" applyFill="1" applyBorder="1" applyAlignment="1">
      <alignment horizontal="center"/>
    </xf>
    <xf numFmtId="0" fontId="7" fillId="4" borderId="18" xfId="0" applyFont="1" applyFill="1" applyBorder="1" applyAlignment="1">
      <alignment horizontal="center" wrapText="1"/>
    </xf>
    <xf numFmtId="0" fontId="7" fillId="4" borderId="14" xfId="0" applyFont="1" applyFill="1" applyBorder="1" applyAlignment="1">
      <alignment horizontal="center" wrapText="1"/>
    </xf>
    <xf numFmtId="0" fontId="7" fillId="4" borderId="15" xfId="0" applyFont="1" applyFill="1" applyBorder="1" applyAlignment="1">
      <alignment horizontal="center" wrapText="1"/>
    </xf>
    <xf numFmtId="0" fontId="7" fillId="4" borderId="29" xfId="0" applyFont="1" applyFill="1" applyBorder="1" applyAlignment="1">
      <alignment horizontal="center"/>
    </xf>
    <xf numFmtId="0" fontId="7" fillId="4" borderId="30" xfId="0" applyFont="1" applyFill="1" applyBorder="1" applyAlignment="1">
      <alignment horizontal="center"/>
    </xf>
    <xf numFmtId="0" fontId="7" fillId="4" borderId="31" xfId="0" applyFont="1" applyFill="1" applyBorder="1" applyAlignment="1">
      <alignment horizontal="center"/>
    </xf>
    <xf numFmtId="0" fontId="7" fillId="4" borderId="0" xfId="0" applyFont="1" applyFill="1" applyBorder="1" applyAlignment="1">
      <alignment horizontal="center"/>
    </xf>
    <xf numFmtId="0" fontId="7" fillId="4" borderId="32" xfId="0" applyFont="1" applyFill="1" applyBorder="1" applyAlignment="1">
      <alignment horizontal="center"/>
    </xf>
    <xf numFmtId="0" fontId="7" fillId="4" borderId="33" xfId="0" applyFont="1" applyFill="1" applyBorder="1" applyAlignment="1">
      <alignment horizontal="center"/>
    </xf>
    <xf numFmtId="171" fontId="7" fillId="4" borderId="34" xfId="0" applyNumberFormat="1" applyFont="1" applyFill="1" applyBorder="1" applyAlignment="1">
      <alignment horizontal="center"/>
    </xf>
    <xf numFmtId="171" fontId="7" fillId="4" borderId="2" xfId="0" applyNumberFormat="1" applyFont="1" applyFill="1" applyBorder="1" applyAlignment="1">
      <alignment horizontal="center"/>
    </xf>
    <xf numFmtId="171" fontId="7" fillId="4" borderId="35" xfId="0" applyNumberFormat="1" applyFont="1" applyFill="1" applyBorder="1" applyAlignment="1">
      <alignment horizontal="center"/>
    </xf>
    <xf numFmtId="0" fontId="7" fillId="4" borderId="19" xfId="0" applyFont="1" applyFill="1" applyBorder="1" applyAlignment="1">
      <alignment horizontal="center" wrapText="1"/>
    </xf>
    <xf numFmtId="0" fontId="7" fillId="4" borderId="4" xfId="0" applyFont="1" applyFill="1" applyBorder="1" applyAlignment="1">
      <alignment horizontal="center" wrapText="1"/>
    </xf>
    <xf numFmtId="0" fontId="12" fillId="2" borderId="0" xfId="0" applyFont="1" applyFill="1" applyBorder="1" applyAlignment="1">
      <alignment horizontal="left" wrapText="1"/>
    </xf>
    <xf numFmtId="0" fontId="7" fillId="4" borderId="19" xfId="0" applyFont="1" applyFill="1" applyBorder="1" applyAlignment="1">
      <alignment horizontal="center"/>
    </xf>
    <xf numFmtId="0" fontId="7" fillId="4" borderId="20" xfId="0" applyFont="1" applyFill="1" applyBorder="1" applyAlignment="1">
      <alignment horizontal="center"/>
    </xf>
    <xf numFmtId="0" fontId="7" fillId="4" borderId="4" xfId="0" applyFont="1" applyFill="1" applyBorder="1" applyAlignment="1">
      <alignment horizontal="center"/>
    </xf>
    <xf numFmtId="0" fontId="7" fillId="4" borderId="22" xfId="0" applyFont="1" applyFill="1" applyBorder="1" applyAlignment="1">
      <alignment horizontal="center"/>
    </xf>
    <xf numFmtId="0" fontId="7" fillId="4" borderId="28" xfId="0" applyFont="1" applyFill="1" applyBorder="1" applyAlignment="1">
      <alignment horizontal="center"/>
    </xf>
    <xf numFmtId="0" fontId="7" fillId="4" borderId="24" xfId="0" applyFont="1" applyFill="1" applyBorder="1" applyAlignment="1">
      <alignment horizontal="center"/>
    </xf>
  </cellXfs>
  <cellStyles count="90">
    <cellStyle name="20% - Accent1" xfId="19" builtinId="30" customBuiltin="1"/>
    <cellStyle name="20% - Accent2" xfId="22" builtinId="34" customBuiltin="1"/>
    <cellStyle name="20% - Accent3" xfId="25" builtinId="38" customBuiltin="1"/>
    <cellStyle name="20% - Accent4" xfId="28" builtinId="42" customBuiltin="1"/>
    <cellStyle name="20% - Accent5" xfId="31" builtinId="46" customBuiltin="1"/>
    <cellStyle name="20% - Accent6" xfId="34" builtinId="50" customBuiltin="1"/>
    <cellStyle name="40% - Accent1" xfId="20" builtinId="31" customBuiltin="1"/>
    <cellStyle name="40% - Accent2" xfId="23" builtinId="35" customBuiltin="1"/>
    <cellStyle name="40% - Accent3" xfId="26" builtinId="39" customBuiltin="1"/>
    <cellStyle name="40% - Accent4" xfId="29" builtinId="43" customBuiltin="1"/>
    <cellStyle name="40% - Accent5" xfId="32" builtinId="47" customBuiltin="1"/>
    <cellStyle name="40% - Accent6" xfId="35" builtinId="51" customBuiltin="1"/>
    <cellStyle name="60% - Accent1" xfId="46" builtinId="32" customBuiltin="1"/>
    <cellStyle name="60% - Accent1 2" xfId="38" xr:uid="{00000000-0005-0000-0000-00000D000000}"/>
    <cellStyle name="60% - Accent2" xfId="47" builtinId="36" customBuiltin="1"/>
    <cellStyle name="60% - Accent2 2" xfId="39" xr:uid="{00000000-0005-0000-0000-00000F000000}"/>
    <cellStyle name="60% - Accent3" xfId="48" builtinId="40" customBuiltin="1"/>
    <cellStyle name="60% - Accent3 2" xfId="40" xr:uid="{00000000-0005-0000-0000-000011000000}"/>
    <cellStyle name="60% - Accent4" xfId="49" builtinId="44" customBuiltin="1"/>
    <cellStyle name="60% - Accent4 2" xfId="41" xr:uid="{00000000-0005-0000-0000-000013000000}"/>
    <cellStyle name="60% - Accent5" xfId="50" builtinId="48" customBuiltin="1"/>
    <cellStyle name="60% - Accent5 2" xfId="42" xr:uid="{00000000-0005-0000-0000-000015000000}"/>
    <cellStyle name="60% - Accent6" xfId="51" builtinId="52" customBuiltin="1"/>
    <cellStyle name="60% - Accent6 2" xfId="43" xr:uid="{00000000-0005-0000-0000-000017000000}"/>
    <cellStyle name="Accent1" xfId="18" builtinId="29" customBuiltin="1"/>
    <cellStyle name="Accent2" xfId="21" builtinId="33" customBuiltin="1"/>
    <cellStyle name="Accent3" xfId="24" builtinId="37" customBuiltin="1"/>
    <cellStyle name="Accent4" xfId="27" builtinId="41" customBuiltin="1"/>
    <cellStyle name="Accent5" xfId="30" builtinId="45" customBuiltin="1"/>
    <cellStyle name="Accent6" xfId="33" builtinId="49" customBuiltin="1"/>
    <cellStyle name="Bad" xfId="8" builtinId="27" customBuiltin="1"/>
    <cellStyle name="Calculation" xfId="11" builtinId="22" customBuiltin="1"/>
    <cellStyle name="Check Cell" xfId="13" builtinId="23" customBuiltin="1"/>
    <cellStyle name="Comma" xfId="3" builtinId="3"/>
    <cellStyle name="Comma 10" xfId="69" xr:uid="{00000000-0005-0000-0000-000022000000}"/>
    <cellStyle name="Comma 2" xfId="62" xr:uid="{00000000-0005-0000-0000-000023000000}"/>
    <cellStyle name="Comma 3" xfId="53" xr:uid="{00000000-0005-0000-0000-000024000000}"/>
    <cellStyle name="Comma 4" xfId="58" xr:uid="{00000000-0005-0000-0000-000025000000}"/>
    <cellStyle name="Comma 5" xfId="63" xr:uid="{00000000-0005-0000-0000-000026000000}"/>
    <cellStyle name="Comma 6" xfId="75" xr:uid="{00000000-0005-0000-0000-000027000000}"/>
    <cellStyle name="Comma 7" xfId="76" xr:uid="{00000000-0005-0000-0000-000028000000}"/>
    <cellStyle name="Comma 8" xfId="81" xr:uid="{00000000-0005-0000-0000-000029000000}"/>
    <cellStyle name="Comma 9" xfId="85" xr:uid="{00000000-0005-0000-0000-00002A000000}"/>
    <cellStyle name="Explanatory Text" xfId="16" builtinId="53" customBuiltin="1"/>
    <cellStyle name="Good" xfId="2" builtinId="26" customBuiltin="1"/>
    <cellStyle name="Heading 1" xfId="4" builtinId="16" customBuiltin="1"/>
    <cellStyle name="Heading 2" xfId="5" builtinId="17" customBuiltin="1"/>
    <cellStyle name="Heading 3" xfId="6" builtinId="18" customBuiltin="1"/>
    <cellStyle name="Heading 4" xfId="7" builtinId="19" customBuiltin="1"/>
    <cellStyle name="Input" xfId="9" builtinId="20" customBuiltin="1"/>
    <cellStyle name="Linked Cell" xfId="12" builtinId="24" customBuiltin="1"/>
    <cellStyle name="Neutral" xfId="45" builtinId="28" customBuiltin="1"/>
    <cellStyle name="Neutral 2" xfId="37" xr:uid="{00000000-0005-0000-0000-000034000000}"/>
    <cellStyle name="Normal" xfId="0" builtinId="0"/>
    <cellStyle name="Normal 10" xfId="67" xr:uid="{00000000-0005-0000-0000-000036000000}"/>
    <cellStyle name="Normal 11" xfId="65" xr:uid="{00000000-0005-0000-0000-000037000000}"/>
    <cellStyle name="Normal 12" xfId="74" xr:uid="{00000000-0005-0000-0000-000038000000}"/>
    <cellStyle name="Normal 13" xfId="78" xr:uid="{00000000-0005-0000-0000-000039000000}"/>
    <cellStyle name="Normal 14" xfId="80" xr:uid="{00000000-0005-0000-0000-00003A000000}"/>
    <cellStyle name="Normal 15" xfId="83" xr:uid="{00000000-0005-0000-0000-00003B000000}"/>
    <cellStyle name="Normal 16" xfId="84" xr:uid="{00000000-0005-0000-0000-00003C000000}"/>
    <cellStyle name="Normal 17" xfId="86" xr:uid="{00000000-0005-0000-0000-00003D000000}"/>
    <cellStyle name="Normal 18" xfId="87" xr:uid="{00000000-0005-0000-0000-00003E000000}"/>
    <cellStyle name="Normal 19" xfId="66" xr:uid="{00000000-0005-0000-0000-00003F000000}"/>
    <cellStyle name="Normal 2" xfId="1" xr:uid="{00000000-0005-0000-0000-000040000000}"/>
    <cellStyle name="Normal 2 2" xfId="56" xr:uid="{00000000-0005-0000-0000-000041000000}"/>
    <cellStyle name="Normal 2 2 2" xfId="64" xr:uid="{00000000-0005-0000-0000-000042000000}"/>
    <cellStyle name="Normal 2 3" xfId="52" xr:uid="{00000000-0005-0000-0000-000043000000}"/>
    <cellStyle name="Normal 2 4" xfId="72" xr:uid="{00000000-0005-0000-0000-000044000000}"/>
    <cellStyle name="Normal 20" xfId="89" xr:uid="{DD0A3D2D-54EC-437D-BA40-F1BF8CB82C77}"/>
    <cellStyle name="Normal 23" xfId="88" xr:uid="{00000000-0005-0000-0000-000045000000}"/>
    <cellStyle name="Normal 3" xfId="70" xr:uid="{00000000-0005-0000-0000-000046000000}"/>
    <cellStyle name="Normal 3 2" xfId="71" xr:uid="{00000000-0005-0000-0000-000047000000}"/>
    <cellStyle name="Normal 4" xfId="73" xr:uid="{00000000-0005-0000-0000-000048000000}"/>
    <cellStyle name="Normal 5" xfId="61" xr:uid="{00000000-0005-0000-0000-000049000000}"/>
    <cellStyle name="Normal 6" xfId="57" xr:uid="{00000000-0005-0000-0000-00004A000000}"/>
    <cellStyle name="Normal 7" xfId="54" xr:uid="{00000000-0005-0000-0000-00004B000000}"/>
    <cellStyle name="Normal 8" xfId="68" xr:uid="{00000000-0005-0000-0000-00004C000000}"/>
    <cellStyle name="Normal 9" xfId="55" xr:uid="{00000000-0005-0000-0000-00004D000000}"/>
    <cellStyle name="Note" xfId="15" builtinId="10" customBuiltin="1"/>
    <cellStyle name="Note 2" xfId="77" xr:uid="{00000000-0005-0000-0000-00004F000000}"/>
    <cellStyle name="Output" xfId="10" builtinId="21" customBuiltin="1"/>
    <cellStyle name="Percent 2" xfId="59" xr:uid="{00000000-0005-0000-0000-000051000000}"/>
    <cellStyle name="Percent 3" xfId="60" xr:uid="{00000000-0005-0000-0000-000052000000}"/>
    <cellStyle name="Percent 4" xfId="79" xr:uid="{00000000-0005-0000-0000-000053000000}"/>
    <cellStyle name="Percent 5" xfId="82" xr:uid="{00000000-0005-0000-0000-000054000000}"/>
    <cellStyle name="Title" xfId="44" builtinId="15" customBuiltin="1"/>
    <cellStyle name="Title 2" xfId="36" xr:uid="{00000000-0005-0000-0000-000056000000}"/>
    <cellStyle name="Total" xfId="17" builtinId="25" customBuiltin="1"/>
    <cellStyle name="Warning Text" xfId="14" builtinId="11" customBuiltin="1"/>
  </cellStyles>
  <dxfs count="14">
    <dxf>
      <fill>
        <patternFill>
          <bgColor theme="9" tint="0.59996337778862885"/>
        </patternFill>
      </fill>
    </dxf>
    <dxf>
      <fill>
        <patternFill>
          <bgColor theme="9" tint="0.59996337778862885"/>
        </patternFill>
      </fill>
    </dxf>
    <dxf>
      <fill>
        <patternFill>
          <bgColor rgb="FFBFBFBF"/>
        </patternFill>
      </fill>
    </dxf>
    <dxf>
      <fill>
        <patternFill>
          <bgColor theme="4" tint="0.59996337778862885"/>
        </patternFill>
      </fill>
    </dxf>
    <dxf>
      <fill>
        <patternFill>
          <bgColor rgb="FFBFBFBF"/>
        </patternFill>
      </fill>
    </dxf>
    <dxf>
      <fill>
        <patternFill>
          <bgColor rgb="FFBFBFBF"/>
        </patternFill>
      </fill>
    </dxf>
    <dxf>
      <fill>
        <patternFill>
          <bgColor rgb="FFBFBFBF"/>
        </patternFill>
      </fill>
    </dxf>
    <dxf>
      <fill>
        <patternFill>
          <bgColor theme="4" tint="0.59996337778862885"/>
        </patternFill>
      </fill>
    </dxf>
    <dxf>
      <fill>
        <patternFill>
          <bgColor rgb="FFBFBFBF"/>
        </patternFill>
      </fill>
    </dxf>
    <dxf>
      <font>
        <b val="0"/>
        <i/>
        <color theme="1"/>
      </font>
    </dxf>
    <dxf>
      <font>
        <color rgb="FFFF0000"/>
      </font>
      <fill>
        <patternFill>
          <bgColor theme="7" tint="0.79998168889431442"/>
        </patternFill>
      </fill>
    </dxf>
    <dxf>
      <font>
        <b/>
        <i val="0"/>
        <color rgb="FFC00000"/>
      </font>
      <fill>
        <patternFill>
          <bgColor rgb="FFFF9999"/>
        </patternFill>
      </fill>
    </dxf>
    <dxf>
      <fill>
        <patternFill>
          <bgColor theme="4" tint="0.59996337778862885"/>
        </patternFill>
      </fill>
    </dxf>
    <dxf>
      <font>
        <color theme="7" tint="0.79998168889431442"/>
      </font>
      <fill>
        <patternFill>
          <bgColor theme="7" tint="0.79998168889431442"/>
        </patternFill>
      </fill>
    </dxf>
  </dxfs>
  <tableStyles count="0" defaultTableStyle="TableStyleMedium2" defaultPivotStyle="PivotStyleLight16"/>
  <colors>
    <mruColors>
      <color rgb="FF1A1D5D"/>
      <color rgb="FFBFBFBF"/>
      <color rgb="FFFF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3" Type="http://schemas.openxmlformats.org/officeDocument/2006/relationships/themeOverride" Target="../theme/themeOverride1.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lrMapOvr bg1="lt1" tx1="dk1" bg2="lt2" tx2="dk2" accent1="accent1" accent2="accent2" accent3="accent3" accent4="accent4" accent5="accent5" accent6="accent6" hlink="hlink" folHlink="folHlink"/>
  <c:chart>
    <c:autoTitleDeleted val="1"/>
    <c:plotArea>
      <c:layout>
        <c:manualLayout>
          <c:layoutTarget val="inner"/>
          <c:xMode val="edge"/>
          <c:yMode val="edge"/>
          <c:x val="6.4510127826465313E-2"/>
          <c:y val="0.12200435729847495"/>
          <c:w val="0.89978039105420782"/>
          <c:h val="0.79535656082205397"/>
        </c:manualLayout>
      </c:layout>
      <c:scatterChart>
        <c:scatterStyle val="smoothMarker"/>
        <c:varyColors val="0"/>
        <c:ser>
          <c:idx val="0"/>
          <c:order val="0"/>
          <c:tx>
            <c:strRef>
              <c:f>Table!$F$10</c:f>
              <c:strCache>
                <c:ptCount val="1"/>
                <c:pt idx="0">
                  <c:v>Observed Event Day Load (kWh/hour)</c:v>
                </c:pt>
              </c:strCache>
            </c:strRef>
          </c:tx>
          <c:spPr>
            <a:ln w="28575" cap="rnd">
              <a:solidFill>
                <a:srgbClr val="4472C4">
                  <a:lumMod val="60000"/>
                  <a:lumOff val="40000"/>
                </a:srgbClr>
              </a:solidFill>
              <a:round/>
            </a:ln>
            <a:effectLst/>
          </c:spPr>
          <c:marker>
            <c:symbol val="none"/>
          </c:marker>
          <c:xVal>
            <c:numRef>
              <c:f>Table!$D$14:$D$37</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xVal>
          <c:yVal>
            <c:numRef>
              <c:f>Table!$F$14:$F$37</c:f>
              <c:numCache>
                <c:formatCode>#,##0.0</c:formatCode>
                <c:ptCount val="24"/>
                <c:pt idx="0">
                  <c:v>29.900659999999998</c:v>
                </c:pt>
                <c:pt idx="1">
                  <c:v>29.01172</c:v>
                </c:pt>
                <c:pt idx="2">
                  <c:v>28.237110000000001</c:v>
                </c:pt>
                <c:pt idx="3">
                  <c:v>27.795719999999999</c:v>
                </c:pt>
                <c:pt idx="4">
                  <c:v>28.006229999999999</c:v>
                </c:pt>
                <c:pt idx="5">
                  <c:v>28.84854</c:v>
                </c:pt>
                <c:pt idx="6">
                  <c:v>29.85887</c:v>
                </c:pt>
                <c:pt idx="7">
                  <c:v>30.749469999999999</c:v>
                </c:pt>
                <c:pt idx="8">
                  <c:v>33.689309999999999</c:v>
                </c:pt>
                <c:pt idx="9">
                  <c:v>36.545310000000001</c:v>
                </c:pt>
                <c:pt idx="10">
                  <c:v>39.155760000000001</c:v>
                </c:pt>
                <c:pt idx="11">
                  <c:v>40.723469999999999</c:v>
                </c:pt>
                <c:pt idx="12">
                  <c:v>41.757460000000002</c:v>
                </c:pt>
                <c:pt idx="13">
                  <c:v>41.68233</c:v>
                </c:pt>
                <c:pt idx="14">
                  <c:v>41.663440000000001</c:v>
                </c:pt>
                <c:pt idx="15">
                  <c:v>41.494630000000001</c:v>
                </c:pt>
                <c:pt idx="16">
                  <c:v>41.245550000000001</c:v>
                </c:pt>
                <c:pt idx="17">
                  <c:v>40.608280000000001</c:v>
                </c:pt>
                <c:pt idx="18">
                  <c:v>39.360680000000002</c:v>
                </c:pt>
                <c:pt idx="19">
                  <c:v>38.426079999999999</c:v>
                </c:pt>
                <c:pt idx="20">
                  <c:v>36.726199999999999</c:v>
                </c:pt>
                <c:pt idx="21">
                  <c:v>35.585120000000003</c:v>
                </c:pt>
                <c:pt idx="22">
                  <c:v>33.889270000000003</c:v>
                </c:pt>
                <c:pt idx="23">
                  <c:v>31.957319999999999</c:v>
                </c:pt>
              </c:numCache>
            </c:numRef>
          </c:yVal>
          <c:smooth val="1"/>
          <c:extLst>
            <c:ext xmlns:c16="http://schemas.microsoft.com/office/drawing/2014/chart" uri="{C3380CC4-5D6E-409C-BE32-E72D297353CC}">
              <c16:uniqueId val="{00000000-F894-42F4-B36B-1986F6160401}"/>
            </c:ext>
          </c:extLst>
        </c:ser>
        <c:ser>
          <c:idx val="2"/>
          <c:order val="1"/>
          <c:tx>
            <c:strRef>
              <c:f>Table!$E$10</c:f>
              <c:strCache>
                <c:ptCount val="1"/>
                <c:pt idx="0">
                  <c:v>Estimated Reference Load (kWh/hour)</c:v>
                </c:pt>
              </c:strCache>
            </c:strRef>
          </c:tx>
          <c:spPr>
            <a:ln w="38100" cap="rnd">
              <a:solidFill>
                <a:srgbClr val="1A1D5D"/>
              </a:solidFill>
              <a:prstDash val="sysDot"/>
              <a:round/>
            </a:ln>
            <a:effectLst/>
          </c:spPr>
          <c:marker>
            <c:symbol val="none"/>
          </c:marker>
          <c:xVal>
            <c:numRef>
              <c:f>Table!$D$14:$D$37</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xVal>
          <c:yVal>
            <c:numRef>
              <c:f>Table!$E$14:$E$37</c:f>
              <c:numCache>
                <c:formatCode>#,##0.0</c:formatCode>
                <c:ptCount val="24"/>
                <c:pt idx="0">
                  <c:v>29.702833199999997</c:v>
                </c:pt>
                <c:pt idx="1">
                  <c:v>28.836327600000001</c:v>
                </c:pt>
                <c:pt idx="2">
                  <c:v>28.185298400000001</c:v>
                </c:pt>
                <c:pt idx="3">
                  <c:v>27.779213299999999</c:v>
                </c:pt>
                <c:pt idx="4">
                  <c:v>27.993090799999997</c:v>
                </c:pt>
                <c:pt idx="5">
                  <c:v>28.9210496</c:v>
                </c:pt>
                <c:pt idx="6">
                  <c:v>30.134163300000001</c:v>
                </c:pt>
                <c:pt idx="7">
                  <c:v>31.082793899999999</c:v>
                </c:pt>
                <c:pt idx="8">
                  <c:v>33.682515199999997</c:v>
                </c:pt>
                <c:pt idx="9">
                  <c:v>36.384800900000002</c:v>
                </c:pt>
                <c:pt idx="10">
                  <c:v>38.801124999999999</c:v>
                </c:pt>
                <c:pt idx="11">
                  <c:v>40.482714000000001</c:v>
                </c:pt>
                <c:pt idx="12">
                  <c:v>41.707493300000003</c:v>
                </c:pt>
                <c:pt idx="13">
                  <c:v>42.0573877</c:v>
                </c:pt>
                <c:pt idx="14">
                  <c:v>42.4941247</c:v>
                </c:pt>
                <c:pt idx="15">
                  <c:v>42.021790000000003</c:v>
                </c:pt>
                <c:pt idx="16">
                  <c:v>41.457578099999999</c:v>
                </c:pt>
                <c:pt idx="17">
                  <c:v>40.793863100000003</c:v>
                </c:pt>
                <c:pt idx="18">
                  <c:v>39.139244000000005</c:v>
                </c:pt>
                <c:pt idx="19">
                  <c:v>37.977475699999999</c:v>
                </c:pt>
                <c:pt idx="20">
                  <c:v>36.186273899999996</c:v>
                </c:pt>
                <c:pt idx="21">
                  <c:v>34.798735500000006</c:v>
                </c:pt>
                <c:pt idx="22">
                  <c:v>33.190601200000003</c:v>
                </c:pt>
                <c:pt idx="23">
                  <c:v>31.429478499999998</c:v>
                </c:pt>
              </c:numCache>
            </c:numRef>
          </c:yVal>
          <c:smooth val="1"/>
          <c:extLst>
            <c:ext xmlns:c16="http://schemas.microsoft.com/office/drawing/2014/chart" uri="{C3380CC4-5D6E-409C-BE32-E72D297353CC}">
              <c16:uniqueId val="{00000001-F894-42F4-B36B-1986F6160401}"/>
            </c:ext>
          </c:extLst>
        </c:ser>
        <c:ser>
          <c:idx val="1"/>
          <c:order val="4"/>
          <c:tx>
            <c:strRef>
              <c:f>Table!$G$10</c:f>
              <c:strCache>
                <c:ptCount val="1"/>
                <c:pt idx="0">
                  <c:v>Estimated Load Impact (kWh/hour)</c:v>
                </c:pt>
              </c:strCache>
            </c:strRef>
          </c:tx>
          <c:spPr>
            <a:ln w="28575" cap="rnd">
              <a:solidFill>
                <a:srgbClr val="1A1D5D"/>
              </a:solidFill>
              <a:round/>
            </a:ln>
            <a:effectLst/>
          </c:spPr>
          <c:marker>
            <c:symbol val="none"/>
          </c:marker>
          <c:xVal>
            <c:numRef>
              <c:f>Table!$D$14:$D$37</c:f>
              <c:numCache>
                <c:formatCode>General</c:formatCode>
                <c:ptCount val="24"/>
                <c:pt idx="0">
                  <c:v>1</c:v>
                </c:pt>
                <c:pt idx="1">
                  <c:v>2</c:v>
                </c:pt>
                <c:pt idx="2">
                  <c:v>3</c:v>
                </c:pt>
                <c:pt idx="3">
                  <c:v>4</c:v>
                </c:pt>
                <c:pt idx="4">
                  <c:v>5</c:v>
                </c:pt>
                <c:pt idx="5">
                  <c:v>6</c:v>
                </c:pt>
                <c:pt idx="6">
                  <c:v>7</c:v>
                </c:pt>
                <c:pt idx="7">
                  <c:v>8</c:v>
                </c:pt>
                <c:pt idx="8">
                  <c:v>9</c:v>
                </c:pt>
                <c:pt idx="9">
                  <c:v>10</c:v>
                </c:pt>
                <c:pt idx="10">
                  <c:v>11</c:v>
                </c:pt>
                <c:pt idx="11">
                  <c:v>12</c:v>
                </c:pt>
                <c:pt idx="12">
                  <c:v>13</c:v>
                </c:pt>
                <c:pt idx="13">
                  <c:v>14</c:v>
                </c:pt>
                <c:pt idx="14">
                  <c:v>15</c:v>
                </c:pt>
                <c:pt idx="15">
                  <c:v>16</c:v>
                </c:pt>
                <c:pt idx="16">
                  <c:v>17</c:v>
                </c:pt>
                <c:pt idx="17">
                  <c:v>18</c:v>
                </c:pt>
                <c:pt idx="18">
                  <c:v>19</c:v>
                </c:pt>
                <c:pt idx="19">
                  <c:v>20</c:v>
                </c:pt>
                <c:pt idx="20">
                  <c:v>21</c:v>
                </c:pt>
                <c:pt idx="21">
                  <c:v>22</c:v>
                </c:pt>
                <c:pt idx="22">
                  <c:v>23</c:v>
                </c:pt>
                <c:pt idx="23">
                  <c:v>24</c:v>
                </c:pt>
              </c:numCache>
            </c:numRef>
          </c:xVal>
          <c:yVal>
            <c:numRef>
              <c:f>Table!$G$14:$G$37</c:f>
              <c:numCache>
                <c:formatCode>#,##0.0</c:formatCode>
                <c:ptCount val="24"/>
                <c:pt idx="0">
                  <c:v>-0.1978268</c:v>
                </c:pt>
                <c:pt idx="1">
                  <c:v>-0.1753924</c:v>
                </c:pt>
                <c:pt idx="2">
                  <c:v>-5.1811599999999999E-2</c:v>
                </c:pt>
                <c:pt idx="3">
                  <c:v>-1.6506699999999999E-2</c:v>
                </c:pt>
                <c:pt idx="4">
                  <c:v>-1.31392E-2</c:v>
                </c:pt>
                <c:pt idx="5">
                  <c:v>7.2509599999999994E-2</c:v>
                </c:pt>
                <c:pt idx="6">
                  <c:v>0.27529330000000002</c:v>
                </c:pt>
                <c:pt idx="7">
                  <c:v>0.33332390000000001</c:v>
                </c:pt>
                <c:pt idx="8">
                  <c:v>-6.7948000000000001E-3</c:v>
                </c:pt>
                <c:pt idx="9">
                  <c:v>-0.16050909999999999</c:v>
                </c:pt>
                <c:pt idx="10">
                  <c:v>-0.35463499999999998</c:v>
                </c:pt>
                <c:pt idx="11">
                  <c:v>-0.240756</c:v>
                </c:pt>
                <c:pt idx="12">
                  <c:v>-4.9966700000000003E-2</c:v>
                </c:pt>
                <c:pt idx="13">
                  <c:v>0.37505769999999999</c:v>
                </c:pt>
                <c:pt idx="14">
                  <c:v>0.83068470000000005</c:v>
                </c:pt>
                <c:pt idx="15">
                  <c:v>0.52715999999999996</c:v>
                </c:pt>
                <c:pt idx="16">
                  <c:v>0.2120281</c:v>
                </c:pt>
                <c:pt idx="17">
                  <c:v>0.1855831</c:v>
                </c:pt>
                <c:pt idx="18">
                  <c:v>-0.22143599999999999</c:v>
                </c:pt>
                <c:pt idx="19">
                  <c:v>-0.44860430000000001</c:v>
                </c:pt>
                <c:pt idx="20">
                  <c:v>-0.53992609999999996</c:v>
                </c:pt>
                <c:pt idx="21">
                  <c:v>-0.78638450000000004</c:v>
                </c:pt>
                <c:pt idx="22">
                  <c:v>-0.69866879999999998</c:v>
                </c:pt>
                <c:pt idx="23">
                  <c:v>-0.52784149999999996</c:v>
                </c:pt>
              </c:numCache>
            </c:numRef>
          </c:yVal>
          <c:smooth val="1"/>
          <c:extLst>
            <c:ext xmlns:c16="http://schemas.microsoft.com/office/drawing/2014/chart" uri="{C3380CC4-5D6E-409C-BE32-E72D297353CC}">
              <c16:uniqueId val="{00000000-2E63-4D76-8C30-BA4E5F360C5E}"/>
            </c:ext>
          </c:extLst>
        </c:ser>
        <c:dLbls>
          <c:showLegendKey val="0"/>
          <c:showVal val="0"/>
          <c:showCatName val="0"/>
          <c:showSerName val="0"/>
          <c:showPercent val="0"/>
          <c:showBubbleSize val="0"/>
        </c:dLbls>
        <c:axId val="480612448"/>
        <c:axId val="486495584"/>
      </c:scatterChart>
      <c:scatterChart>
        <c:scatterStyle val="smoothMarker"/>
        <c:varyColors val="0"/>
        <c:ser>
          <c:idx val="3"/>
          <c:order val="2"/>
          <c:tx>
            <c:v>Hour Start</c:v>
          </c:tx>
          <c:spPr>
            <a:ln w="19050" cap="rnd">
              <a:solidFill>
                <a:schemeClr val="accent4"/>
              </a:solidFill>
              <a:round/>
            </a:ln>
            <a:effectLst/>
          </c:spPr>
          <c:marker>
            <c:symbol val="none"/>
          </c:marker>
          <c:errBars>
            <c:errDir val="y"/>
            <c:errBarType val="both"/>
            <c:errValType val="cust"/>
            <c:noEndCap val="1"/>
            <c:plus>
              <c:numLit>
                <c:formatCode>General</c:formatCode>
                <c:ptCount val="1"/>
                <c:pt idx="0">
                  <c:v>2.5</c:v>
                </c:pt>
              </c:numLit>
            </c:plus>
            <c:minus>
              <c:numLit>
                <c:formatCode>General</c:formatCode>
                <c:ptCount val="1"/>
                <c:pt idx="0">
                  <c:v>2.5</c:v>
                </c:pt>
              </c:numLit>
            </c:minus>
            <c:spPr>
              <a:noFill/>
              <a:ln w="12700" cap="flat" cmpd="sng" algn="ctr">
                <a:solidFill>
                  <a:schemeClr val="bg1">
                    <a:lumMod val="50000"/>
                  </a:schemeClr>
                </a:solidFill>
                <a:prstDash val="dash"/>
                <a:round/>
              </a:ln>
              <a:effectLst/>
            </c:spPr>
          </c:errBars>
          <c:errBars>
            <c:errDir val="x"/>
            <c:errBarType val="both"/>
            <c:errValType val="fixedVal"/>
            <c:noEndCap val="0"/>
            <c:val val="1"/>
            <c:spPr>
              <a:noFill/>
              <a:ln w="9525" cap="flat" cmpd="sng" algn="ctr">
                <a:noFill/>
                <a:round/>
              </a:ln>
              <a:effectLst/>
            </c:spPr>
          </c:errBars>
          <c:xVal>
            <c:numRef>
              <c:f>Table!$F$7</c:f>
              <c:numCache>
                <c:formatCode>General</c:formatCode>
                <c:ptCount val="1"/>
                <c:pt idx="0">
                  <c:v>15</c:v>
                </c:pt>
              </c:numCache>
            </c:numRef>
          </c:xVal>
          <c:yVal>
            <c:numLit>
              <c:formatCode>General</c:formatCode>
              <c:ptCount val="1"/>
              <c:pt idx="0">
                <c:v>1</c:v>
              </c:pt>
            </c:numLit>
          </c:yVal>
          <c:smooth val="1"/>
          <c:extLst>
            <c:ext xmlns:c16="http://schemas.microsoft.com/office/drawing/2014/chart" uri="{C3380CC4-5D6E-409C-BE32-E72D297353CC}">
              <c16:uniqueId val="{00000003-F894-42F4-B36B-1986F6160401}"/>
            </c:ext>
          </c:extLst>
        </c:ser>
        <c:ser>
          <c:idx val="4"/>
          <c:order val="3"/>
          <c:tx>
            <c:v>Hour End</c:v>
          </c:tx>
          <c:spPr>
            <a:ln w="19050" cap="rnd">
              <a:solidFill>
                <a:schemeClr val="accent5"/>
              </a:solidFill>
              <a:round/>
            </a:ln>
            <a:effectLst/>
          </c:spPr>
          <c:marker>
            <c:symbol val="none"/>
          </c:marker>
          <c:errBars>
            <c:errDir val="y"/>
            <c:errBarType val="both"/>
            <c:errValType val="cust"/>
            <c:noEndCap val="1"/>
            <c:plus>
              <c:numLit>
                <c:formatCode>General</c:formatCode>
                <c:ptCount val="1"/>
                <c:pt idx="0">
                  <c:v>2.5</c:v>
                </c:pt>
              </c:numLit>
            </c:plus>
            <c:minus>
              <c:numLit>
                <c:formatCode>General</c:formatCode>
                <c:ptCount val="1"/>
                <c:pt idx="0">
                  <c:v>2.5</c:v>
                </c:pt>
              </c:numLit>
            </c:minus>
            <c:spPr>
              <a:noFill/>
              <a:ln w="12700" cap="flat" cmpd="sng" algn="ctr">
                <a:solidFill>
                  <a:schemeClr val="bg1">
                    <a:lumMod val="50000"/>
                  </a:schemeClr>
                </a:solidFill>
                <a:prstDash val="dash"/>
                <a:round/>
              </a:ln>
              <a:effectLst/>
            </c:spPr>
          </c:errBars>
          <c:errBars>
            <c:errDir val="x"/>
            <c:errBarType val="both"/>
            <c:errValType val="fixedVal"/>
            <c:noEndCap val="0"/>
            <c:val val="1"/>
            <c:spPr>
              <a:noFill/>
              <a:ln w="9525" cap="flat" cmpd="sng" algn="ctr">
                <a:noFill/>
                <a:round/>
              </a:ln>
              <a:effectLst/>
            </c:spPr>
          </c:errBars>
          <c:xVal>
            <c:numRef>
              <c:f>Table!$H$7</c:f>
              <c:numCache>
                <c:formatCode>General</c:formatCode>
                <c:ptCount val="1"/>
                <c:pt idx="0">
                  <c:v>18</c:v>
                </c:pt>
              </c:numCache>
            </c:numRef>
          </c:xVal>
          <c:yVal>
            <c:numLit>
              <c:formatCode>General</c:formatCode>
              <c:ptCount val="1"/>
              <c:pt idx="0">
                <c:v>1</c:v>
              </c:pt>
            </c:numLit>
          </c:yVal>
          <c:smooth val="1"/>
          <c:extLst>
            <c:ext xmlns:c16="http://schemas.microsoft.com/office/drawing/2014/chart" uri="{C3380CC4-5D6E-409C-BE32-E72D297353CC}">
              <c16:uniqueId val="{00000004-F894-42F4-B36B-1986F6160401}"/>
            </c:ext>
          </c:extLst>
        </c:ser>
        <c:dLbls>
          <c:showLegendKey val="0"/>
          <c:showVal val="0"/>
          <c:showCatName val="0"/>
          <c:showSerName val="0"/>
          <c:showPercent val="0"/>
          <c:showBubbleSize val="0"/>
        </c:dLbls>
        <c:axId val="421186880"/>
        <c:axId val="421186320"/>
      </c:scatterChart>
      <c:valAx>
        <c:axId val="480612448"/>
        <c:scaling>
          <c:orientation val="minMax"/>
          <c:max val="24"/>
          <c:min val="1"/>
        </c:scaling>
        <c:delete val="0"/>
        <c:axPos val="b"/>
        <c:majorGridlines>
          <c:spPr>
            <a:ln w="9525" cap="flat" cmpd="sng" algn="ctr">
              <a:noFill/>
              <a:round/>
            </a:ln>
            <a:effectLst/>
          </c:spPr>
        </c:majorGridlines>
        <c:title>
          <c:tx>
            <c:rich>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r>
                  <a:rPr lang="en-US"/>
                  <a:t>Hour-Ending</a:t>
                </a:r>
              </a:p>
            </c:rich>
          </c:tx>
          <c:overlay val="0"/>
          <c:spPr>
            <a:noFill/>
            <a:ln>
              <a:noFill/>
            </a:ln>
            <a:effectLst/>
          </c:spPr>
          <c:txPr>
            <a:bodyPr rot="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General" sourceLinked="1"/>
        <c:majorTickMark val="none"/>
        <c:minorTickMark val="none"/>
        <c:tickLblPos val="nextTo"/>
        <c:spPr>
          <a:noFill/>
          <a:ln w="9525" cap="flat" cmpd="sng" algn="ctr">
            <a:no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486495584"/>
        <c:crosses val="autoZero"/>
        <c:crossBetween val="midCat"/>
        <c:majorUnit val="1"/>
      </c:valAx>
      <c:valAx>
        <c:axId val="486495584"/>
        <c:scaling>
          <c:orientation val="minMax"/>
          <c:min val="0"/>
        </c:scaling>
        <c:delete val="0"/>
        <c:axPos val="l"/>
        <c:majorGridlines>
          <c:spPr>
            <a:ln w="9525" cap="flat" cmpd="sng" algn="ctr">
              <a:solidFill>
                <a:schemeClr val="bg1">
                  <a:lumMod val="65000"/>
                </a:schemeClr>
              </a:solidFill>
              <a:round/>
            </a:ln>
            <a:effectLst/>
          </c:spPr>
        </c:majorGridlines>
        <c:title>
          <c:tx>
            <c:strRef>
              <c:f>Table!$A$3</c:f>
              <c:strCache>
                <c:ptCount val="1"/>
                <c:pt idx="0">
                  <c:v>kW</c:v>
                </c:pt>
              </c:strCache>
            </c:strRef>
          </c:tx>
          <c:overlay val="0"/>
          <c:spPr>
            <a:noFill/>
            <a:ln>
              <a:noFill/>
            </a:ln>
            <a:effectLst/>
          </c:spPr>
          <c:txPr>
            <a:bodyPr rot="-5400000" spcFirstLastPara="1" vertOverflow="ellipsis" vert="horz" wrap="square" anchor="ctr" anchorCtr="1"/>
            <a:lstStyle/>
            <a:p>
              <a:pPr>
                <a:defRPr sz="1000" b="0" i="0" u="none" strike="noStrike" kern="1200" baseline="0">
                  <a:solidFill>
                    <a:sysClr val="windowText" lastClr="000000"/>
                  </a:solidFill>
                  <a:latin typeface="+mn-lt"/>
                  <a:ea typeface="+mn-ea"/>
                  <a:cs typeface="+mn-cs"/>
                </a:defRPr>
              </a:pPr>
              <a:endParaRPr lang="en-US"/>
            </a:p>
          </c:txPr>
        </c:title>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crossAx val="480612448"/>
        <c:crosses val="autoZero"/>
        <c:crossBetween val="midCat"/>
      </c:valAx>
      <c:valAx>
        <c:axId val="421186320"/>
        <c:scaling>
          <c:orientation val="minMax"/>
          <c:max val="2.5"/>
          <c:min val="0"/>
        </c:scaling>
        <c:delete val="0"/>
        <c:axPos val="r"/>
        <c:minorGridlines>
          <c:spPr>
            <a:ln w="9525" cap="flat" cmpd="sng" algn="ctr">
              <a:solidFill>
                <a:schemeClr val="tx1">
                  <a:lumMod val="5000"/>
                  <a:lumOff val="95000"/>
                </a:schemeClr>
              </a:solidFill>
              <a:round/>
            </a:ln>
            <a:effectLst/>
          </c:spPr>
        </c:min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noFill/>
                <a:latin typeface="+mn-lt"/>
                <a:ea typeface="+mn-ea"/>
                <a:cs typeface="+mn-cs"/>
              </a:defRPr>
            </a:pPr>
            <a:endParaRPr lang="en-US"/>
          </a:p>
        </c:txPr>
        <c:crossAx val="421186880"/>
        <c:crosses val="max"/>
        <c:crossBetween val="midCat"/>
      </c:valAx>
      <c:valAx>
        <c:axId val="421186880"/>
        <c:scaling>
          <c:orientation val="minMax"/>
        </c:scaling>
        <c:delete val="1"/>
        <c:axPos val="b"/>
        <c:numFmt formatCode="General" sourceLinked="1"/>
        <c:majorTickMark val="out"/>
        <c:minorTickMark val="none"/>
        <c:tickLblPos val="nextTo"/>
        <c:crossAx val="421186320"/>
        <c:crosses val="autoZero"/>
        <c:crossBetween val="midCat"/>
      </c:valAx>
      <c:spPr>
        <a:solidFill>
          <a:schemeClr val="bg1"/>
        </a:solidFill>
        <a:ln>
          <a:noFill/>
        </a:ln>
        <a:effectLst/>
      </c:spPr>
    </c:plotArea>
    <c:legend>
      <c:legendPos val="b"/>
      <c:legendEntry>
        <c:idx val="3"/>
        <c:delete val="1"/>
      </c:legendEntry>
      <c:legendEntry>
        <c:idx val="4"/>
        <c:delete val="1"/>
      </c:legendEntry>
      <c:layout>
        <c:manualLayout>
          <c:xMode val="edge"/>
          <c:yMode val="edge"/>
          <c:x val="0.53900800869709597"/>
          <c:y val="1.1618776411118543E-2"/>
          <c:w val="0.46099192918707971"/>
          <c:h val="8.2920715156700422E-2"/>
        </c:manualLayout>
      </c:layout>
      <c:overlay val="0"/>
      <c:spPr>
        <a:solidFill>
          <a:schemeClr val="bg1"/>
        </a:solidFill>
        <a:ln>
          <a:noFill/>
        </a:ln>
        <a:effectLst/>
      </c:spPr>
      <c:txPr>
        <a:bodyPr rot="0" spcFirstLastPara="1" vertOverflow="ellipsis" vert="horz" wrap="square" anchor="ctr" anchorCtr="1"/>
        <a:lstStyle/>
        <a:p>
          <a:pPr>
            <a:defRPr sz="9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lumMod val="85000"/>
      </a:schemeClr>
    </a:solidFill>
    <a:ln w="9525" cap="flat" cmpd="sng" algn="ctr">
      <a:solidFill>
        <a:schemeClr val="tx1">
          <a:lumMod val="15000"/>
          <a:lumOff val="85000"/>
        </a:schemeClr>
      </a:solidFill>
      <a:round/>
    </a:ln>
    <a:effectLst/>
  </c:spPr>
  <c:txPr>
    <a:bodyPr/>
    <a:lstStyle/>
    <a:p>
      <a:pPr>
        <a:defRPr baseline="0">
          <a:solidFill>
            <a:sysClr val="windowText" lastClr="000000"/>
          </a:solidFill>
        </a:defRPr>
      </a:pPr>
      <a:endParaRPr lang="en-US"/>
    </a:p>
  </c:txPr>
  <c:printSettings>
    <c:headerFooter/>
    <c:pageMargins b="0.7500000000000131" l="0.70000000000000062" r="0.70000000000000062" t="0.7500000000000131" header="0.30000000000000032" footer="0.30000000000000032"/>
    <c:pageSetup orientation="portrait"/>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0</xdr:colOff>
      <xdr:row>15</xdr:row>
      <xdr:rowOff>190499</xdr:rowOff>
    </xdr:from>
    <xdr:to>
      <xdr:col>2</xdr:col>
      <xdr:colOff>2247899</xdr:colOff>
      <xdr:row>40</xdr:row>
      <xdr:rowOff>0</xdr:rowOff>
    </xdr:to>
    <xdr:graphicFrame macro="">
      <xdr:nvGraphicFramePr>
        <xdr:cNvPr id="3" name="Chart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eme/themeOverride1.xml><?xml version="1.0" encoding="utf-8"?>
<a:themeOverride xmlns:a="http://schemas.openxmlformats.org/drawingml/2006/main">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Overrid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C00000"/>
  </sheetPr>
  <dimension ref="A1:O50"/>
  <sheetViews>
    <sheetView tabSelected="1" zoomScale="80" zoomScaleNormal="80" workbookViewId="0">
      <selection activeCell="C9" sqref="C9"/>
    </sheetView>
  </sheetViews>
  <sheetFormatPr defaultColWidth="9.140625" defaultRowHeight="15" customHeight="1" x14ac:dyDescent="0.25"/>
  <cols>
    <col min="1" max="1" width="29" style="2" customWidth="1"/>
    <col min="2" max="2" width="36.28515625" style="2" customWidth="1"/>
    <col min="3" max="3" width="34" style="2" customWidth="1"/>
    <col min="4" max="4" width="20.28515625" style="2" bestFit="1" customWidth="1"/>
    <col min="5" max="7" width="16.140625" style="2" customWidth="1"/>
    <col min="8" max="8" width="15.28515625" style="2" customWidth="1"/>
    <col min="9" max="9" width="15.7109375" style="2" bestFit="1" customWidth="1"/>
    <col min="10" max="13" width="16.140625" style="2" bestFit="1" customWidth="1"/>
    <col min="14" max="14" width="15.7109375" style="2" customWidth="1"/>
    <col min="15" max="15" width="12.85546875" style="2" hidden="1" customWidth="1"/>
    <col min="16" max="16" width="12.7109375" style="2" customWidth="1"/>
    <col min="17" max="16384" width="9.140625" style="2"/>
  </cols>
  <sheetData>
    <row r="1" spans="1:15" ht="45" customHeight="1" x14ac:dyDescent="0.25">
      <c r="A1" s="44" t="s">
        <v>208</v>
      </c>
      <c r="B1" s="44"/>
      <c r="C1" s="44"/>
      <c r="D1" s="44"/>
      <c r="E1" s="44"/>
      <c r="F1" s="44"/>
      <c r="G1" s="44"/>
      <c r="H1" s="44"/>
      <c r="I1" s="44"/>
      <c r="J1" s="44"/>
      <c r="K1" s="44"/>
      <c r="L1" s="44"/>
      <c r="M1" s="44"/>
      <c r="N1" s="44"/>
    </row>
    <row r="2" spans="1:15" ht="15" customHeight="1" x14ac:dyDescent="0.25">
      <c r="A2" s="45" t="s">
        <v>225</v>
      </c>
      <c r="B2" s="45"/>
      <c r="C2" s="45"/>
      <c r="D2" s="45"/>
      <c r="E2" s="45"/>
      <c r="F2" s="45"/>
      <c r="G2" s="45"/>
      <c r="H2" s="45"/>
      <c r="I2" s="45"/>
      <c r="J2" s="45"/>
      <c r="K2" s="45"/>
      <c r="L2" s="45"/>
      <c r="M2" s="45"/>
      <c r="N2" s="45"/>
    </row>
    <row r="3" spans="1:15" ht="15" customHeight="1" thickBot="1" x14ac:dyDescent="0.3">
      <c r="A3" s="9" t="str">
        <f>IF(ResultType="Aggregate Impact","MW","kW")</f>
        <v>kW</v>
      </c>
      <c r="B3" s="3"/>
      <c r="C3" s="16"/>
      <c r="F3" s="9" t="s">
        <v>4</v>
      </c>
      <c r="G3" s="9" t="s">
        <v>5</v>
      </c>
      <c r="H3" s="9" t="s">
        <v>6</v>
      </c>
    </row>
    <row r="4" spans="1:15" ht="15" customHeight="1" thickBot="1" x14ac:dyDescent="0.3">
      <c r="A4" s="4" t="s">
        <v>8</v>
      </c>
      <c r="B4" s="6" t="s">
        <v>209</v>
      </c>
      <c r="H4" s="9"/>
      <c r="I4" s="9"/>
      <c r="J4" s="12"/>
    </row>
    <row r="5" spans="1:15" ht="15" customHeight="1" thickBot="1" x14ac:dyDescent="0.3">
      <c r="A5" s="5" t="s">
        <v>9</v>
      </c>
      <c r="B5" s="6" t="s">
        <v>210</v>
      </c>
      <c r="D5" s="4" t="s">
        <v>10</v>
      </c>
      <c r="E5" s="30">
        <f>IFERROR(VLOOKUP(Names!$B$19,Data,MATCH("cust_ct",Data!$A$1:$DI$1,0),FALSE),0)</f>
        <v>13706</v>
      </c>
      <c r="J5" s="12" t="s">
        <v>11</v>
      </c>
    </row>
    <row r="6" spans="1:15" ht="15" customHeight="1" thickBot="1" x14ac:dyDescent="0.3">
      <c r="A6" s="5" t="s">
        <v>12</v>
      </c>
      <c r="B6" s="1" t="s">
        <v>166</v>
      </c>
      <c r="J6" s="10"/>
    </row>
    <row r="7" spans="1:15" ht="15" customHeight="1" thickBot="1" x14ac:dyDescent="0.3">
      <c r="A7" s="5" t="s">
        <v>14</v>
      </c>
      <c r="B7" s="8">
        <v>44079</v>
      </c>
      <c r="C7" s="23"/>
      <c r="E7" s="5" t="s">
        <v>156</v>
      </c>
      <c r="F7" s="29">
        <f>0+MID(B8, 4, 2)</f>
        <v>15</v>
      </c>
      <c r="G7" s="7" t="s">
        <v>15</v>
      </c>
      <c r="H7" s="29">
        <f>0+MID(B8, 13, 2)</f>
        <v>18</v>
      </c>
      <c r="I7" s="10"/>
      <c r="J7" s="10"/>
      <c r="K7" s="10"/>
      <c r="L7" s="10"/>
      <c r="M7" s="10"/>
      <c r="N7" s="12">
        <v>95</v>
      </c>
    </row>
    <row r="8" spans="1:15" ht="15" customHeight="1" thickBot="1" x14ac:dyDescent="0.3">
      <c r="A8" s="5" t="s">
        <v>16</v>
      </c>
      <c r="B8" s="8" t="s">
        <v>0</v>
      </c>
      <c r="E8" s="5"/>
      <c r="F8" s="12" t="s">
        <v>4</v>
      </c>
      <c r="G8" s="12" t="s">
        <v>5</v>
      </c>
      <c r="H8" s="12" t="s">
        <v>6</v>
      </c>
      <c r="I8" s="9" t="s">
        <v>7</v>
      </c>
      <c r="J8" s="19"/>
      <c r="K8" s="19"/>
      <c r="L8" s="19"/>
      <c r="M8" s="19"/>
    </row>
    <row r="9" spans="1:15" ht="26.25" customHeight="1" thickBot="1" x14ac:dyDescent="0.3">
      <c r="A9" s="5"/>
      <c r="D9" s="46" t="str">
        <f>IF(Names!$B$20=1,"Results are confidential for this combination.",IF(Table!$E$5=0,"Unable to Display: There is no data available for this combination.",""))</f>
        <v/>
      </c>
      <c r="E9" s="46"/>
      <c r="F9" s="46"/>
      <c r="G9" s="46"/>
      <c r="H9" s="46"/>
      <c r="I9" s="46"/>
      <c r="J9" s="46"/>
      <c r="K9" s="46"/>
      <c r="L9" s="46"/>
      <c r="M9" s="46"/>
      <c r="N9" s="10"/>
    </row>
    <row r="10" spans="1:15" ht="14.25" customHeight="1" thickBot="1" x14ac:dyDescent="0.3">
      <c r="A10" s="4" t="s">
        <v>197</v>
      </c>
      <c r="B10" s="6" t="s">
        <v>2</v>
      </c>
      <c r="D10" s="47" t="s">
        <v>17</v>
      </c>
      <c r="E10" s="50" t="str">
        <f>"Estimated Reference Load ("&amp;IF(ResultType="Aggregate Impact","MWh","kWh")&amp;"/hour)"</f>
        <v>Estimated Reference Load (kWh/hour)</v>
      </c>
      <c r="F10" s="50" t="str">
        <f>"Observed Event Day Load ("&amp;IF(ResultType="Aggregate Impact","MWh","kWh")&amp;"/hour)"</f>
        <v>Observed Event Day Load (kWh/hour)</v>
      </c>
      <c r="G10" s="50" t="str">
        <f>"Estimated Load Impact ("&amp;IF(ResultType="Aggregate Impact","MWh","kWh")&amp;"/hour)"</f>
        <v>Estimated Load Impact (kWh/hour)</v>
      </c>
      <c r="H10" s="50" t="s">
        <v>18</v>
      </c>
      <c r="I10" s="53" t="str">
        <f>"Uncertainty Adjusted Impact ("&amp;IF(ResultType="Aggregate Impact","MWh/hr)- Percentiles","kWh/hr)- Percentiles")</f>
        <v>Uncertainty Adjusted Impact (kWh/hr)- Percentiles</v>
      </c>
      <c r="J10" s="54"/>
      <c r="K10" s="54"/>
      <c r="L10" s="54"/>
      <c r="M10" s="54"/>
      <c r="N10" s="59">
        <v>90</v>
      </c>
    </row>
    <row r="11" spans="1:15" ht="16.5" customHeight="1" thickBot="1" x14ac:dyDescent="0.3">
      <c r="A11" s="4" t="s">
        <v>196</v>
      </c>
      <c r="B11" s="6" t="s">
        <v>2</v>
      </c>
      <c r="C11" s="23"/>
      <c r="D11" s="48"/>
      <c r="E11" s="51"/>
      <c r="F11" s="51"/>
      <c r="G11" s="51"/>
      <c r="H11" s="51"/>
      <c r="I11" s="55"/>
      <c r="J11" s="56"/>
      <c r="K11" s="56"/>
      <c r="L11" s="56"/>
      <c r="M11" s="56"/>
      <c r="N11" s="60"/>
    </row>
    <row r="12" spans="1:15" ht="15" customHeight="1" thickBot="1" x14ac:dyDescent="0.3">
      <c r="A12" s="4" t="s">
        <v>20</v>
      </c>
      <c r="B12" s="6" t="s">
        <v>2</v>
      </c>
      <c r="D12" s="48"/>
      <c r="E12" s="51"/>
      <c r="F12" s="51"/>
      <c r="G12" s="51"/>
      <c r="H12" s="51"/>
      <c r="I12" s="57"/>
      <c r="J12" s="58"/>
      <c r="K12" s="58"/>
      <c r="L12" s="58"/>
      <c r="M12" s="58"/>
      <c r="N12" s="61"/>
      <c r="O12" s="2" t="s">
        <v>168</v>
      </c>
    </row>
    <row r="13" spans="1:15" ht="15" customHeight="1" thickBot="1" x14ac:dyDescent="0.25">
      <c r="A13" s="4" t="s">
        <v>21</v>
      </c>
      <c r="B13" s="6" t="s">
        <v>2</v>
      </c>
      <c r="D13" s="49"/>
      <c r="E13" s="52"/>
      <c r="F13" s="52"/>
      <c r="G13" s="52"/>
      <c r="H13" s="52"/>
      <c r="I13" s="28">
        <v>10</v>
      </c>
      <c r="J13" s="28">
        <v>30</v>
      </c>
      <c r="K13" s="28">
        <v>50</v>
      </c>
      <c r="L13" s="28">
        <v>70</v>
      </c>
      <c r="M13" s="28">
        <v>90</v>
      </c>
      <c r="N13" s="31" t="s">
        <v>167</v>
      </c>
    </row>
    <row r="14" spans="1:15" ht="15" customHeight="1" thickBot="1" x14ac:dyDescent="0.3">
      <c r="A14" s="4" t="s">
        <v>22</v>
      </c>
      <c r="B14" s="6" t="s">
        <v>2</v>
      </c>
      <c r="D14" s="32">
        <v>1</v>
      </c>
      <c r="E14" s="27">
        <f t="shared" ref="E14:E37" si="0">F14+G14</f>
        <v>29.702833199999997</v>
      </c>
      <c r="F14" s="27">
        <f>VLOOKUP(Selected_Segment,Data,MATCH(F$8&amp;$D14,Data!$A$1:$DI$1,0),FALSE)*IF(ResultType="Aggregate Impact",$E$5/1000,1)</f>
        <v>29.900659999999998</v>
      </c>
      <c r="G14" s="27">
        <f>VLOOKUP(Selected_Segment,Data,MATCH(G$8&amp;$D14,Data!$A$1:$DI$1,0),FALSE)*IF(ResultType="Aggregate Impact",$E$5/1000,1)</f>
        <v>-0.1978268</v>
      </c>
      <c r="H14" s="17">
        <f>VLOOKUP(Selected_Segment,Data,MATCH(H$8&amp;$D14,Data!$A$1:$DI$1,0),FALSE)</f>
        <v>70.958299999999994</v>
      </c>
      <c r="I14" s="27">
        <f t="shared" ref="I14:M23" si="1">$G14+SQRT($O14)*IF(ResultType="Aggregate Impact",$E$5/1000,1)*_xlfn.NORM.S.INV(I$13/100)</f>
        <v>-0.33583746831000949</v>
      </c>
      <c r="J14" s="27">
        <f t="shared" si="1"/>
        <v>-0.25429964679504347</v>
      </c>
      <c r="K14" s="27">
        <f t="shared" si="1"/>
        <v>-0.1978268</v>
      </c>
      <c r="L14" s="27">
        <f t="shared" si="1"/>
        <v>-0.14135395320495653</v>
      </c>
      <c r="M14" s="27">
        <f t="shared" si="1"/>
        <v>-5.9816131689990532E-2</v>
      </c>
      <c r="N14" s="33" t="str">
        <f t="shared" ref="N14:N37" si="2">IF(ABS(G14)&gt;(SQRT($O14)*IF(ResultType="Aggregate Impact",$E$5/1000,1)*_xlfn.NORM.S.INV(N$7/100)),"Yes","No")</f>
        <v>Yes</v>
      </c>
      <c r="O14" s="24">
        <f>VLOOKUP(Selected_Segment,Data,MATCH($I$8&amp;$D14,Data!$A$1:$DI$1,0),FALSE)</f>
        <v>1.15972E-2</v>
      </c>
    </row>
    <row r="15" spans="1:15" ht="15" customHeight="1" thickBot="1" x14ac:dyDescent="0.3">
      <c r="A15" s="4" t="s">
        <v>23</v>
      </c>
      <c r="B15" s="6" t="s">
        <v>2</v>
      </c>
      <c r="D15" s="32">
        <v>2</v>
      </c>
      <c r="E15" s="27">
        <f t="shared" si="0"/>
        <v>28.836327600000001</v>
      </c>
      <c r="F15" s="27">
        <f>VLOOKUP(Selected_Segment,Data,MATCH(F$8&amp;$D15,Data!$A$1:$DI$1,0),FALSE)*IF(ResultType="Aggregate Impact",$E$5/1000,1)</f>
        <v>29.01172</v>
      </c>
      <c r="G15" s="27">
        <f>VLOOKUP(Selected_Segment,Data,MATCH(G$8&amp;$D15,Data!$A$1:$DI$1,0),FALSE)*IF(ResultType="Aggregate Impact",$E$5/1000,1)</f>
        <v>-0.1753924</v>
      </c>
      <c r="H15" s="17">
        <f>VLOOKUP(Selected_Segment,Data,MATCH(H$8&amp;$D15,Data!$A$1:$DI$1,0),FALSE)</f>
        <v>70.567959999999999</v>
      </c>
      <c r="I15" s="27">
        <f t="shared" si="1"/>
        <v>-0.32263871529079863</v>
      </c>
      <c r="J15" s="27">
        <f t="shared" si="1"/>
        <v>-0.23564439867790835</v>
      </c>
      <c r="K15" s="27">
        <f t="shared" si="1"/>
        <v>-0.1753924</v>
      </c>
      <c r="L15" s="27">
        <f t="shared" si="1"/>
        <v>-0.11514040132209168</v>
      </c>
      <c r="M15" s="27">
        <f t="shared" si="1"/>
        <v>-2.814608470920138E-2</v>
      </c>
      <c r="N15" s="33" t="str">
        <f t="shared" si="2"/>
        <v>No</v>
      </c>
      <c r="O15" s="24">
        <f>VLOOKUP(Selected_Segment,Data,MATCH($I$8&amp;$D15,Data!$A$1:$DI$1,0),FALSE)</f>
        <v>1.3201299999999999E-2</v>
      </c>
    </row>
    <row r="16" spans="1:15" ht="15" customHeight="1" x14ac:dyDescent="0.25">
      <c r="D16" s="32">
        <v>3</v>
      </c>
      <c r="E16" s="27">
        <f t="shared" si="0"/>
        <v>28.185298400000001</v>
      </c>
      <c r="F16" s="27">
        <f>VLOOKUP(Selected_Segment,Data,MATCH(F$8&amp;$D16,Data!$A$1:$DI$1,0),FALSE)*IF(ResultType="Aggregate Impact",$E$5/1000,1)</f>
        <v>28.237110000000001</v>
      </c>
      <c r="G16" s="27">
        <f>VLOOKUP(Selected_Segment,Data,MATCH(G$8&amp;$D16,Data!$A$1:$DI$1,0),FALSE)*IF(ResultType="Aggregate Impact",$E$5/1000,1)</f>
        <v>-5.1811599999999999E-2</v>
      </c>
      <c r="H16" s="17">
        <f>VLOOKUP(Selected_Segment,Data,MATCH(H$8&amp;$D16,Data!$A$1:$DI$1,0),FALSE)</f>
        <v>69.890050000000002</v>
      </c>
      <c r="I16" s="27">
        <f t="shared" si="1"/>
        <v>-0.18909024082455278</v>
      </c>
      <c r="J16" s="27">
        <f t="shared" si="1"/>
        <v>-0.10798490708161279</v>
      </c>
      <c r="K16" s="27">
        <f t="shared" si="1"/>
        <v>-5.1811599999999999E-2</v>
      </c>
      <c r="L16" s="27">
        <f t="shared" si="1"/>
        <v>4.3617070816127784E-3</v>
      </c>
      <c r="M16" s="27">
        <f t="shared" si="1"/>
        <v>8.5467040824552795E-2</v>
      </c>
      <c r="N16" s="33" t="str">
        <f t="shared" si="2"/>
        <v>No</v>
      </c>
      <c r="O16" s="24">
        <f>VLOOKUP(Selected_Segment,Data,MATCH($I$8&amp;$D16,Data!$A$1:$DI$1,0),FALSE)</f>
        <v>1.14745E-2</v>
      </c>
    </row>
    <row r="17" spans="4:15" ht="15" customHeight="1" x14ac:dyDescent="0.25">
      <c r="D17" s="32">
        <v>4</v>
      </c>
      <c r="E17" s="27">
        <f t="shared" si="0"/>
        <v>27.779213299999999</v>
      </c>
      <c r="F17" s="27">
        <f>VLOOKUP(Selected_Segment,Data,MATCH(F$8&amp;$D17,Data!$A$1:$DI$1,0),FALSE)*IF(ResultType="Aggregate Impact",$E$5/1000,1)</f>
        <v>27.795719999999999</v>
      </c>
      <c r="G17" s="27">
        <f>VLOOKUP(Selected_Segment,Data,MATCH(G$8&amp;$D17,Data!$A$1:$DI$1,0),FALSE)*IF(ResultType="Aggregate Impact",$E$5/1000,1)</f>
        <v>-1.6506699999999999E-2</v>
      </c>
      <c r="H17" s="17">
        <f>VLOOKUP(Selected_Segment,Data,MATCH(H$8&amp;$D17,Data!$A$1:$DI$1,0),FALSE)</f>
        <v>69.589119999999994</v>
      </c>
      <c r="I17" s="27">
        <f t="shared" si="1"/>
        <v>-0.1459535586254897</v>
      </c>
      <c r="J17" s="27">
        <f t="shared" si="1"/>
        <v>-6.9475305288079339E-2</v>
      </c>
      <c r="K17" s="27">
        <f t="shared" si="1"/>
        <v>-1.6506699999999999E-2</v>
      </c>
      <c r="L17" s="27">
        <f t="shared" si="1"/>
        <v>3.6461905288079334E-2</v>
      </c>
      <c r="M17" s="27">
        <f t="shared" si="1"/>
        <v>0.11294015862548971</v>
      </c>
      <c r="N17" s="33" t="str">
        <f t="shared" si="2"/>
        <v>No</v>
      </c>
      <c r="O17" s="24">
        <f>VLOOKUP(Selected_Segment,Data,MATCH($I$8&amp;$D17,Data!$A$1:$DI$1,0),FALSE)</f>
        <v>1.0202599999999999E-2</v>
      </c>
    </row>
    <row r="18" spans="4:15" ht="15" customHeight="1" x14ac:dyDescent="0.25">
      <c r="D18" s="32">
        <v>5</v>
      </c>
      <c r="E18" s="27">
        <f t="shared" si="0"/>
        <v>27.993090799999997</v>
      </c>
      <c r="F18" s="27">
        <f>VLOOKUP(Selected_Segment,Data,MATCH(F$8&amp;$D18,Data!$A$1:$DI$1,0),FALSE)*IF(ResultType="Aggregate Impact",$E$5/1000,1)</f>
        <v>28.006229999999999</v>
      </c>
      <c r="G18" s="27">
        <f>VLOOKUP(Selected_Segment,Data,MATCH(G$8&amp;$D18,Data!$A$1:$DI$1,0),FALSE)*IF(ResultType="Aggregate Impact",$E$5/1000,1)</f>
        <v>-1.31392E-2</v>
      </c>
      <c r="H18" s="17">
        <f>VLOOKUP(Selected_Segment,Data,MATCH(H$8&amp;$D18,Data!$A$1:$DI$1,0),FALSE)</f>
        <v>70.072689999999994</v>
      </c>
      <c r="I18" s="27">
        <f t="shared" si="1"/>
        <v>-0.13911056911464859</v>
      </c>
      <c r="J18" s="27">
        <f t="shared" si="1"/>
        <v>-6.4685663151627742E-2</v>
      </c>
      <c r="K18" s="27">
        <f t="shared" si="1"/>
        <v>-1.31392E-2</v>
      </c>
      <c r="L18" s="27">
        <f t="shared" si="1"/>
        <v>3.8407263151627721E-2</v>
      </c>
      <c r="M18" s="27">
        <f t="shared" si="1"/>
        <v>0.11283216911464859</v>
      </c>
      <c r="N18" s="33" t="str">
        <f t="shared" si="2"/>
        <v>No</v>
      </c>
      <c r="O18" s="24">
        <f>VLOOKUP(Selected_Segment,Data,MATCH($I$8&amp;$D18,Data!$A$1:$DI$1,0),FALSE)</f>
        <v>9.6620999999999999E-3</v>
      </c>
    </row>
    <row r="19" spans="4:15" ht="15" customHeight="1" x14ac:dyDescent="0.25">
      <c r="D19" s="32">
        <v>6</v>
      </c>
      <c r="E19" s="27">
        <f t="shared" si="0"/>
        <v>28.9210496</v>
      </c>
      <c r="F19" s="27">
        <f>VLOOKUP(Selected_Segment,Data,MATCH(F$8&amp;$D19,Data!$A$1:$DI$1,0),FALSE)*IF(ResultType="Aggregate Impact",$E$5/1000,1)</f>
        <v>28.84854</v>
      </c>
      <c r="G19" s="27">
        <f>VLOOKUP(Selected_Segment,Data,MATCH(G$8&amp;$D19,Data!$A$1:$DI$1,0),FALSE)*IF(ResultType="Aggregate Impact",$E$5/1000,1)</f>
        <v>7.2509599999999994E-2</v>
      </c>
      <c r="H19" s="17">
        <f>VLOOKUP(Selected_Segment,Data,MATCH(H$8&amp;$D19,Data!$A$1:$DI$1,0),FALSE)</f>
        <v>70.291210000000007</v>
      </c>
      <c r="I19" s="27">
        <f t="shared" si="1"/>
        <v>-4.341663900310444E-2</v>
      </c>
      <c r="J19" s="27">
        <f t="shared" si="1"/>
        <v>2.5073522666889218E-2</v>
      </c>
      <c r="K19" s="27">
        <f t="shared" si="1"/>
        <v>7.2509599999999994E-2</v>
      </c>
      <c r="L19" s="27">
        <f t="shared" si="1"/>
        <v>0.11994567733311076</v>
      </c>
      <c r="M19" s="27">
        <f t="shared" si="1"/>
        <v>0.18843583900310443</v>
      </c>
      <c r="N19" s="33" t="str">
        <f t="shared" si="2"/>
        <v>No</v>
      </c>
      <c r="O19" s="24">
        <f>VLOOKUP(Selected_Segment,Data,MATCH($I$8&amp;$D19,Data!$A$1:$DI$1,0),FALSE)</f>
        <v>8.1825999999999999E-3</v>
      </c>
    </row>
    <row r="20" spans="4:15" ht="15" customHeight="1" x14ac:dyDescent="0.25">
      <c r="D20" s="32">
        <v>7</v>
      </c>
      <c r="E20" s="27">
        <f t="shared" si="0"/>
        <v>30.134163300000001</v>
      </c>
      <c r="F20" s="27">
        <f>VLOOKUP(Selected_Segment,Data,MATCH(F$8&amp;$D20,Data!$A$1:$DI$1,0),FALSE)*IF(ResultType="Aggregate Impact",$E$5/1000,1)</f>
        <v>29.85887</v>
      </c>
      <c r="G20" s="27">
        <f>VLOOKUP(Selected_Segment,Data,MATCH(G$8&amp;$D20,Data!$A$1:$DI$1,0),FALSE)*IF(ResultType="Aggregate Impact",$E$5/1000,1)</f>
        <v>0.27529330000000002</v>
      </c>
      <c r="H20" s="17">
        <f>VLOOKUP(Selected_Segment,Data,MATCH(H$8&amp;$D20,Data!$A$1:$DI$1,0),FALSE)</f>
        <v>70.176079999999999</v>
      </c>
      <c r="I20" s="27">
        <f t="shared" si="1"/>
        <v>0.15257779466367266</v>
      </c>
      <c r="J20" s="27">
        <f t="shared" si="1"/>
        <v>0.22507910991530397</v>
      </c>
      <c r="K20" s="27">
        <f t="shared" si="1"/>
        <v>0.27529330000000002</v>
      </c>
      <c r="L20" s="27">
        <f t="shared" si="1"/>
        <v>0.32550749008469604</v>
      </c>
      <c r="M20" s="27">
        <f t="shared" si="1"/>
        <v>0.39800880533632738</v>
      </c>
      <c r="N20" s="33" t="str">
        <f t="shared" si="2"/>
        <v>Yes</v>
      </c>
      <c r="O20" s="24">
        <f>VLOOKUP(Selected_Segment,Data,MATCH($I$8&amp;$D20,Data!$A$1:$DI$1,0),FALSE)</f>
        <v>9.1690999999999995E-3</v>
      </c>
    </row>
    <row r="21" spans="4:15" ht="15" customHeight="1" x14ac:dyDescent="0.25">
      <c r="D21" s="32">
        <v>8</v>
      </c>
      <c r="E21" s="27">
        <f t="shared" si="0"/>
        <v>31.082793899999999</v>
      </c>
      <c r="F21" s="27">
        <f>VLOOKUP(Selected_Segment,Data,MATCH(F$8&amp;$D21,Data!$A$1:$DI$1,0),FALSE)*IF(ResultType="Aggregate Impact",$E$5/1000,1)</f>
        <v>30.749469999999999</v>
      </c>
      <c r="G21" s="27">
        <f>VLOOKUP(Selected_Segment,Data,MATCH(G$8&amp;$D21,Data!$A$1:$DI$1,0),FALSE)*IF(ResultType="Aggregate Impact",$E$5/1000,1)</f>
        <v>0.33332390000000001</v>
      </c>
      <c r="H21" s="17">
        <f>VLOOKUP(Selected_Segment,Data,MATCH(H$8&amp;$D21,Data!$A$1:$DI$1,0),FALSE)</f>
        <v>75.542370000000005</v>
      </c>
      <c r="I21" s="27">
        <f t="shared" si="1"/>
        <v>0.22899348048390006</v>
      </c>
      <c r="J21" s="27">
        <f t="shared" si="1"/>
        <v>0.29063273800837297</v>
      </c>
      <c r="K21" s="27">
        <f t="shared" si="1"/>
        <v>0.33332390000000001</v>
      </c>
      <c r="L21" s="27">
        <f t="shared" si="1"/>
        <v>0.37601506199162704</v>
      </c>
      <c r="M21" s="27">
        <f t="shared" si="1"/>
        <v>0.43765431951609995</v>
      </c>
      <c r="N21" s="33" t="str">
        <f t="shared" si="2"/>
        <v>Yes</v>
      </c>
      <c r="O21" s="24">
        <f>VLOOKUP(Selected_Segment,Data,MATCH($I$8&amp;$D21,Data!$A$1:$DI$1,0),FALSE)</f>
        <v>6.6274999999999997E-3</v>
      </c>
    </row>
    <row r="22" spans="4:15" ht="15" customHeight="1" x14ac:dyDescent="0.25">
      <c r="D22" s="32">
        <v>9</v>
      </c>
      <c r="E22" s="27">
        <f t="shared" si="0"/>
        <v>33.682515199999997</v>
      </c>
      <c r="F22" s="27">
        <f>VLOOKUP(Selected_Segment,Data,MATCH(F$8&amp;$D22,Data!$A$1:$DI$1,0),FALSE)*IF(ResultType="Aggregate Impact",$E$5/1000,1)</f>
        <v>33.689309999999999</v>
      </c>
      <c r="G22" s="27">
        <f>VLOOKUP(Selected_Segment,Data,MATCH(G$8&amp;$D22,Data!$A$1:$DI$1,0),FALSE)*IF(ResultType="Aggregate Impact",$E$5/1000,1)</f>
        <v>-6.7948000000000001E-3</v>
      </c>
      <c r="H22" s="17">
        <f>VLOOKUP(Selected_Segment,Data,MATCH(H$8&amp;$D22,Data!$A$1:$DI$1,0),FALSE)</f>
        <v>82.073300000000003</v>
      </c>
      <c r="I22" s="27">
        <f t="shared" si="1"/>
        <v>-0.10942299848538595</v>
      </c>
      <c r="J22" s="27">
        <f t="shared" si="1"/>
        <v>-4.8789426943605413E-2</v>
      </c>
      <c r="K22" s="27">
        <f t="shared" si="1"/>
        <v>-6.7948000000000001E-3</v>
      </c>
      <c r="L22" s="27">
        <f t="shared" si="1"/>
        <v>3.5199826943605406E-2</v>
      </c>
      <c r="M22" s="27">
        <f t="shared" si="1"/>
        <v>9.583339848538594E-2</v>
      </c>
      <c r="N22" s="33" t="str">
        <f t="shared" si="2"/>
        <v>No</v>
      </c>
      <c r="O22" s="24">
        <f>VLOOKUP(Selected_Segment,Data,MATCH($I$8&amp;$D22,Data!$A$1:$DI$1,0),FALSE)</f>
        <v>6.4130000000000003E-3</v>
      </c>
    </row>
    <row r="23" spans="4:15" ht="15" customHeight="1" x14ac:dyDescent="0.25">
      <c r="D23" s="32">
        <v>10</v>
      </c>
      <c r="E23" s="27">
        <f t="shared" si="0"/>
        <v>36.384800900000002</v>
      </c>
      <c r="F23" s="27">
        <f>VLOOKUP(Selected_Segment,Data,MATCH(F$8&amp;$D23,Data!$A$1:$DI$1,0),FALSE)*IF(ResultType="Aggregate Impact",$E$5/1000,1)</f>
        <v>36.545310000000001</v>
      </c>
      <c r="G23" s="27">
        <f>VLOOKUP(Selected_Segment,Data,MATCH(G$8&amp;$D23,Data!$A$1:$DI$1,0),FALSE)*IF(ResultType="Aggregate Impact",$E$5/1000,1)</f>
        <v>-0.16050909999999999</v>
      </c>
      <c r="H23" s="17">
        <f>VLOOKUP(Selected_Segment,Data,MATCH(H$8&amp;$D23,Data!$A$1:$DI$1,0),FALSE)</f>
        <v>88.230069999999998</v>
      </c>
      <c r="I23" s="27">
        <f t="shared" si="1"/>
        <v>-0.28141722490998489</v>
      </c>
      <c r="J23" s="27">
        <f t="shared" si="1"/>
        <v>-0.20998372466437706</v>
      </c>
      <c r="K23" s="27">
        <f t="shared" si="1"/>
        <v>-0.16050909999999999</v>
      </c>
      <c r="L23" s="27">
        <f t="shared" si="1"/>
        <v>-0.11103447533562293</v>
      </c>
      <c r="M23" s="27">
        <f t="shared" si="1"/>
        <v>-3.9600975090015061E-2</v>
      </c>
      <c r="N23" s="33" t="str">
        <f t="shared" si="2"/>
        <v>Yes</v>
      </c>
      <c r="O23" s="24">
        <f>VLOOKUP(Selected_Segment,Data,MATCH($I$8&amp;$D23,Data!$A$1:$DI$1,0),FALSE)</f>
        <v>8.9009999999999992E-3</v>
      </c>
    </row>
    <row r="24" spans="4:15" ht="15" customHeight="1" x14ac:dyDescent="0.25">
      <c r="D24" s="32">
        <v>11</v>
      </c>
      <c r="E24" s="27">
        <f t="shared" si="0"/>
        <v>38.801124999999999</v>
      </c>
      <c r="F24" s="27">
        <f>VLOOKUP(Selected_Segment,Data,MATCH(F$8&amp;$D24,Data!$A$1:$DI$1,0),FALSE)*IF(ResultType="Aggregate Impact",$E$5/1000,1)</f>
        <v>39.155760000000001</v>
      </c>
      <c r="G24" s="27">
        <f>VLOOKUP(Selected_Segment,Data,MATCH(G$8&amp;$D24,Data!$A$1:$DI$1,0),FALSE)*IF(ResultType="Aggregate Impact",$E$5/1000,1)</f>
        <v>-0.35463499999999998</v>
      </c>
      <c r="H24" s="17">
        <f>VLOOKUP(Selected_Segment,Data,MATCH(H$8&amp;$D24,Data!$A$1:$DI$1,0),FALSE)</f>
        <v>94.451669999999993</v>
      </c>
      <c r="I24" s="27">
        <f t="shared" ref="I24:M37" si="3">$G24+SQRT($O24)*IF(ResultType="Aggregate Impact",$E$5/1000,1)*_xlfn.NORM.S.INV(I$13/100)</f>
        <v>-0.50082403118803231</v>
      </c>
      <c r="J24" s="27">
        <f t="shared" si="3"/>
        <v>-0.4144543665931173</v>
      </c>
      <c r="K24" s="27">
        <f t="shared" si="3"/>
        <v>-0.35463499999999998</v>
      </c>
      <c r="L24" s="27">
        <f t="shared" si="3"/>
        <v>-0.29481563340688266</v>
      </c>
      <c r="M24" s="27">
        <f t="shared" si="3"/>
        <v>-0.2084459688119677</v>
      </c>
      <c r="N24" s="33" t="str">
        <f t="shared" si="2"/>
        <v>Yes</v>
      </c>
      <c r="O24" s="24">
        <f>VLOOKUP(Selected_Segment,Data,MATCH($I$8&amp;$D24,Data!$A$1:$DI$1,0),FALSE)</f>
        <v>1.30124E-2</v>
      </c>
    </row>
    <row r="25" spans="4:15" ht="15" customHeight="1" x14ac:dyDescent="0.25">
      <c r="D25" s="32">
        <v>12</v>
      </c>
      <c r="E25" s="27">
        <f t="shared" si="0"/>
        <v>40.482714000000001</v>
      </c>
      <c r="F25" s="27">
        <f>VLOOKUP(Selected_Segment,Data,MATCH(F$8&amp;$D25,Data!$A$1:$DI$1,0),FALSE)*IF(ResultType="Aggregate Impact",$E$5/1000,1)</f>
        <v>40.723469999999999</v>
      </c>
      <c r="G25" s="27">
        <f>VLOOKUP(Selected_Segment,Data,MATCH(G$8&amp;$D25,Data!$A$1:$DI$1,0),FALSE)*IF(ResultType="Aggregate Impact",$E$5/1000,1)</f>
        <v>-0.240756</v>
      </c>
      <c r="H25" s="17">
        <f>VLOOKUP(Selected_Segment,Data,MATCH(H$8&amp;$D25,Data!$A$1:$DI$1,0),FALSE)</f>
        <v>96.651110000000003</v>
      </c>
      <c r="I25" s="27">
        <f t="shared" si="3"/>
        <v>-0.32727259607870207</v>
      </c>
      <c r="J25" s="27">
        <f t="shared" si="3"/>
        <v>-0.27615788983511247</v>
      </c>
      <c r="K25" s="27">
        <f t="shared" si="3"/>
        <v>-0.240756</v>
      </c>
      <c r="L25" s="27">
        <f t="shared" si="3"/>
        <v>-0.20535411016488755</v>
      </c>
      <c r="M25" s="27">
        <f t="shared" si="3"/>
        <v>-0.15423940392129792</v>
      </c>
      <c r="N25" s="33" t="str">
        <f t="shared" si="2"/>
        <v>Yes</v>
      </c>
      <c r="O25" s="24">
        <f>VLOOKUP(Selected_Segment,Data,MATCH($I$8&amp;$D25,Data!$A$1:$DI$1,0),FALSE)</f>
        <v>4.5574999999999999E-3</v>
      </c>
    </row>
    <row r="26" spans="4:15" ht="15" customHeight="1" x14ac:dyDescent="0.25">
      <c r="D26" s="32">
        <v>13</v>
      </c>
      <c r="E26" s="27">
        <f t="shared" si="0"/>
        <v>41.707493300000003</v>
      </c>
      <c r="F26" s="27">
        <f>VLOOKUP(Selected_Segment,Data,MATCH(F$8&amp;$D26,Data!$A$1:$DI$1,0),FALSE)*IF(ResultType="Aggregate Impact",$E$5/1000,1)</f>
        <v>41.757460000000002</v>
      </c>
      <c r="G26" s="27">
        <f>VLOOKUP(Selected_Segment,Data,MATCH(G$8&amp;$D26,Data!$A$1:$DI$1,0),FALSE)*IF(ResultType="Aggregate Impact",$E$5/1000,1)</f>
        <v>-4.9966700000000003E-2</v>
      </c>
      <c r="H26" s="17">
        <f>VLOOKUP(Selected_Segment,Data,MATCH(H$8&amp;$D26,Data!$A$1:$DI$1,0),FALSE)</f>
        <v>98.311899999999994</v>
      </c>
      <c r="I26" s="27">
        <f t="shared" si="3"/>
        <v>-0.16042499662232926</v>
      </c>
      <c r="J26" s="27">
        <f t="shared" si="3"/>
        <v>-9.5165339632570012E-2</v>
      </c>
      <c r="K26" s="27">
        <f t="shared" si="3"/>
        <v>-4.9966700000000003E-2</v>
      </c>
      <c r="L26" s="27">
        <f t="shared" si="3"/>
        <v>-4.7680603674300007E-3</v>
      </c>
      <c r="M26" s="27">
        <f t="shared" si="3"/>
        <v>6.0491596622329252E-2</v>
      </c>
      <c r="N26" s="33" t="str">
        <f t="shared" si="2"/>
        <v>No</v>
      </c>
      <c r="O26" s="24">
        <f>VLOOKUP(Selected_Segment,Data,MATCH($I$8&amp;$D26,Data!$A$1:$DI$1,0),FALSE)</f>
        <v>7.4289000000000004E-3</v>
      </c>
    </row>
    <row r="27" spans="4:15" ht="15" customHeight="1" x14ac:dyDescent="0.25">
      <c r="D27" s="32">
        <v>14</v>
      </c>
      <c r="E27" s="27">
        <f t="shared" si="0"/>
        <v>42.0573877</v>
      </c>
      <c r="F27" s="27">
        <f>VLOOKUP(Selected_Segment,Data,MATCH(F$8&amp;$D27,Data!$A$1:$DI$1,0),FALSE)*IF(ResultType="Aggregate Impact",$E$5/1000,1)</f>
        <v>41.68233</v>
      </c>
      <c r="G27" s="27">
        <f>VLOOKUP(Selected_Segment,Data,MATCH(G$8&amp;$D27,Data!$A$1:$DI$1,0),FALSE)*IF(ResultType="Aggregate Impact",$E$5/1000,1)</f>
        <v>0.37505769999999999</v>
      </c>
      <c r="H27" s="17">
        <f>VLOOKUP(Selected_Segment,Data,MATCH(H$8&amp;$D27,Data!$A$1:$DI$1,0),FALSE)</f>
        <v>99.856579999999994</v>
      </c>
      <c r="I27" s="27">
        <f t="shared" si="3"/>
        <v>0.18304038653491858</v>
      </c>
      <c r="J27" s="27">
        <f t="shared" si="3"/>
        <v>0.29648577177086238</v>
      </c>
      <c r="K27" s="27">
        <f t="shared" si="3"/>
        <v>0.37505769999999999</v>
      </c>
      <c r="L27" s="27">
        <f t="shared" si="3"/>
        <v>0.45362962822913755</v>
      </c>
      <c r="M27" s="27">
        <f t="shared" si="3"/>
        <v>0.56707501346508138</v>
      </c>
      <c r="N27" s="33" t="str">
        <f t="shared" si="2"/>
        <v>Yes</v>
      </c>
      <c r="O27" s="24">
        <f>VLOOKUP(Selected_Segment,Data,MATCH($I$8&amp;$D27,Data!$A$1:$DI$1,0),FALSE)</f>
        <v>2.24496E-2</v>
      </c>
    </row>
    <row r="28" spans="4:15" ht="15" customHeight="1" x14ac:dyDescent="0.25">
      <c r="D28" s="32">
        <v>15</v>
      </c>
      <c r="E28" s="27">
        <f t="shared" si="0"/>
        <v>42.4941247</v>
      </c>
      <c r="F28" s="27">
        <f>VLOOKUP(Selected_Segment,Data,MATCH(F$8&amp;$D28,Data!$A$1:$DI$1,0),FALSE)*IF(ResultType="Aggregate Impact",$E$5/1000,1)</f>
        <v>41.663440000000001</v>
      </c>
      <c r="G28" s="27">
        <f>VLOOKUP(Selected_Segment,Data,MATCH(G$8&amp;$D28,Data!$A$1:$DI$1,0),FALSE)*IF(ResultType="Aggregate Impact",$E$5/1000,1)</f>
        <v>0.83068470000000005</v>
      </c>
      <c r="H28" s="17">
        <f>VLOOKUP(Selected_Segment,Data,MATCH(H$8&amp;$D28,Data!$A$1:$DI$1,0),FALSE)</f>
        <v>98.830510000000004</v>
      </c>
      <c r="I28" s="27">
        <f t="shared" si="3"/>
        <v>0.48385034232586022</v>
      </c>
      <c r="J28" s="27">
        <f t="shared" si="3"/>
        <v>0.68876289218589759</v>
      </c>
      <c r="K28" s="27">
        <f t="shared" si="3"/>
        <v>0.83068470000000005</v>
      </c>
      <c r="L28" s="27">
        <f t="shared" si="3"/>
        <v>0.97260650781410252</v>
      </c>
      <c r="M28" s="27">
        <f t="shared" si="3"/>
        <v>1.1775190576741399</v>
      </c>
      <c r="N28" s="33" t="str">
        <f t="shared" si="2"/>
        <v>Yes</v>
      </c>
      <c r="O28" s="24">
        <f>VLOOKUP(Selected_Segment,Data,MATCH($I$8&amp;$D28,Data!$A$1:$DI$1,0),FALSE)</f>
        <v>7.3244000000000004E-2</v>
      </c>
    </row>
    <row r="29" spans="4:15" ht="15" customHeight="1" x14ac:dyDescent="0.25">
      <c r="D29" s="32">
        <v>16</v>
      </c>
      <c r="E29" s="27">
        <f t="shared" si="0"/>
        <v>42.021790000000003</v>
      </c>
      <c r="F29" s="27">
        <f>VLOOKUP(Selected_Segment,Data,MATCH(F$8&amp;$D29,Data!$A$1:$DI$1,0),FALSE)*IF(ResultType="Aggregate Impact",$E$5/1000,1)</f>
        <v>41.494630000000001</v>
      </c>
      <c r="G29" s="27">
        <f>VLOOKUP(Selected_Segment,Data,MATCH(G$8&amp;$D29,Data!$A$1:$DI$1,0),FALSE)*IF(ResultType="Aggregate Impact",$E$5/1000,1)</f>
        <v>0.52715999999999996</v>
      </c>
      <c r="H29" s="17">
        <f>VLOOKUP(Selected_Segment,Data,MATCH(H$8&amp;$D29,Data!$A$1:$DI$1,0),FALSE)</f>
        <v>98.138019999999997</v>
      </c>
      <c r="I29" s="27">
        <f t="shared" si="3"/>
        <v>0.16193399219831728</v>
      </c>
      <c r="J29" s="27">
        <f t="shared" si="3"/>
        <v>0.37771247803148356</v>
      </c>
      <c r="K29" s="27">
        <f t="shared" si="3"/>
        <v>0.52715999999999996</v>
      </c>
      <c r="L29" s="27">
        <f t="shared" si="3"/>
        <v>0.67660752196851637</v>
      </c>
      <c r="M29" s="27">
        <f t="shared" si="3"/>
        <v>0.89238600780168265</v>
      </c>
      <c r="N29" s="33" t="str">
        <f t="shared" si="2"/>
        <v>Yes</v>
      </c>
      <c r="O29" s="24">
        <f>VLOOKUP(Selected_Segment,Data,MATCH($I$8&amp;$D29,Data!$A$1:$DI$1,0),FALSE)</f>
        <v>8.1217800000000007E-2</v>
      </c>
    </row>
    <row r="30" spans="4:15" ht="15" customHeight="1" x14ac:dyDescent="0.25">
      <c r="D30" s="32">
        <v>17</v>
      </c>
      <c r="E30" s="27">
        <f t="shared" si="0"/>
        <v>41.457578099999999</v>
      </c>
      <c r="F30" s="27">
        <f>VLOOKUP(Selected_Segment,Data,MATCH(F$8&amp;$D30,Data!$A$1:$DI$1,0),FALSE)*IF(ResultType="Aggregate Impact",$E$5/1000,1)</f>
        <v>41.245550000000001</v>
      </c>
      <c r="G30" s="27">
        <f>VLOOKUP(Selected_Segment,Data,MATCH(G$8&amp;$D30,Data!$A$1:$DI$1,0),FALSE)*IF(ResultType="Aggregate Impact",$E$5/1000,1)</f>
        <v>0.2120281</v>
      </c>
      <c r="H30" s="17">
        <f>VLOOKUP(Selected_Segment,Data,MATCH(H$8&amp;$D30,Data!$A$1:$DI$1,0),FALSE)</f>
        <v>96.58296</v>
      </c>
      <c r="I30" s="27">
        <f t="shared" si="3"/>
        <v>-0.16031104326391926</v>
      </c>
      <c r="J30" s="27">
        <f t="shared" si="3"/>
        <v>5.9669940657502057E-2</v>
      </c>
      <c r="K30" s="27">
        <f t="shared" si="3"/>
        <v>0.2120281</v>
      </c>
      <c r="L30" s="27">
        <f t="shared" si="3"/>
        <v>0.36438625934249791</v>
      </c>
      <c r="M30" s="27">
        <f t="shared" si="3"/>
        <v>0.58436724326391931</v>
      </c>
      <c r="N30" s="33" t="str">
        <f t="shared" si="2"/>
        <v>No</v>
      </c>
      <c r="O30" s="24">
        <f>VLOOKUP(Selected_Segment,Data,MATCH($I$8&amp;$D30,Data!$A$1:$DI$1,0),FALSE)</f>
        <v>8.4412200000000007E-2</v>
      </c>
    </row>
    <row r="31" spans="4:15" ht="15" customHeight="1" x14ac:dyDescent="0.25">
      <c r="D31" s="32">
        <v>18</v>
      </c>
      <c r="E31" s="27">
        <f t="shared" si="0"/>
        <v>40.793863100000003</v>
      </c>
      <c r="F31" s="27">
        <f>VLOOKUP(Selected_Segment,Data,MATCH(F$8&amp;$D31,Data!$A$1:$DI$1,0),FALSE)*IF(ResultType="Aggregate Impact",$E$5/1000,1)</f>
        <v>40.608280000000001</v>
      </c>
      <c r="G31" s="27">
        <f>VLOOKUP(Selected_Segment,Data,MATCH(G$8&amp;$D31,Data!$A$1:$DI$1,0),FALSE)*IF(ResultType="Aggregate Impact",$E$5/1000,1)</f>
        <v>0.1855831</v>
      </c>
      <c r="H31" s="17">
        <f>VLOOKUP(Selected_Segment,Data,MATCH(H$8&amp;$D31,Data!$A$1:$DI$1,0),FALSE)</f>
        <v>92.638639999999995</v>
      </c>
      <c r="I31" s="27">
        <f t="shared" si="3"/>
        <v>-0.2475551665124921</v>
      </c>
      <c r="J31" s="27">
        <f t="shared" si="3"/>
        <v>8.3464322455505668E-3</v>
      </c>
      <c r="K31" s="27">
        <f t="shared" si="3"/>
        <v>0.1855831</v>
      </c>
      <c r="L31" s="27">
        <f t="shared" si="3"/>
        <v>0.36281976775444941</v>
      </c>
      <c r="M31" s="27">
        <f t="shared" si="3"/>
        <v>0.6187213665124921</v>
      </c>
      <c r="N31" s="33" t="str">
        <f t="shared" si="2"/>
        <v>No</v>
      </c>
      <c r="O31" s="24">
        <f>VLOOKUP(Selected_Segment,Data,MATCH($I$8&amp;$D31,Data!$A$1:$DI$1,0),FALSE)</f>
        <v>0.1142302</v>
      </c>
    </row>
    <row r="32" spans="4:15" ht="15" customHeight="1" x14ac:dyDescent="0.25">
      <c r="D32" s="32">
        <v>19</v>
      </c>
      <c r="E32" s="27">
        <f t="shared" si="0"/>
        <v>39.139244000000005</v>
      </c>
      <c r="F32" s="27">
        <f>VLOOKUP(Selected_Segment,Data,MATCH(F$8&amp;$D32,Data!$A$1:$DI$1,0),FALSE)*IF(ResultType="Aggregate Impact",$E$5/1000,1)</f>
        <v>39.360680000000002</v>
      </c>
      <c r="G32" s="27">
        <f>VLOOKUP(Selected_Segment,Data,MATCH(G$8&amp;$D32,Data!$A$1:$DI$1,0),FALSE)*IF(ResultType="Aggregate Impact",$E$5/1000,1)</f>
        <v>-0.22143599999999999</v>
      </c>
      <c r="H32" s="17">
        <f>VLOOKUP(Selected_Segment,Data,MATCH(H$8&amp;$D32,Data!$A$1:$DI$1,0),FALSE)</f>
        <v>88.398470000000003</v>
      </c>
      <c r="I32" s="27">
        <f t="shared" si="3"/>
        <v>-0.58345605753135843</v>
      </c>
      <c r="J32" s="27">
        <f t="shared" si="3"/>
        <v>-0.36957167310447164</v>
      </c>
      <c r="K32" s="27">
        <f t="shared" si="3"/>
        <v>-0.22143599999999999</v>
      </c>
      <c r="L32" s="27">
        <f t="shared" si="3"/>
        <v>-7.3300326895528373E-2</v>
      </c>
      <c r="M32" s="27">
        <f t="shared" si="3"/>
        <v>0.14058405753135847</v>
      </c>
      <c r="N32" s="33" t="str">
        <f t="shared" si="2"/>
        <v>No</v>
      </c>
      <c r="O32" s="24">
        <f>VLOOKUP(Selected_Segment,Data,MATCH($I$8&amp;$D32,Data!$A$1:$DI$1,0),FALSE)</f>
        <v>7.97982E-2</v>
      </c>
    </row>
    <row r="33" spans="4:15" ht="15" customHeight="1" x14ac:dyDescent="0.25">
      <c r="D33" s="32">
        <v>20</v>
      </c>
      <c r="E33" s="27">
        <f t="shared" si="0"/>
        <v>37.977475699999999</v>
      </c>
      <c r="F33" s="27">
        <f>VLOOKUP(Selected_Segment,Data,MATCH(F$8&amp;$D33,Data!$A$1:$DI$1,0),FALSE)*IF(ResultType="Aggregate Impact",$E$5/1000,1)</f>
        <v>38.426079999999999</v>
      </c>
      <c r="G33" s="27">
        <f>VLOOKUP(Selected_Segment,Data,MATCH(G$8&amp;$D33,Data!$A$1:$DI$1,0),FALSE)*IF(ResultType="Aggregate Impact",$E$5/1000,1)</f>
        <v>-0.44860430000000001</v>
      </c>
      <c r="H33" s="17">
        <f>VLOOKUP(Selected_Segment,Data,MATCH(H$8&amp;$D33,Data!$A$1:$DI$1,0),FALSE)</f>
        <v>84.745930000000001</v>
      </c>
      <c r="I33" s="27">
        <f t="shared" si="3"/>
        <v>-0.78285643602887334</v>
      </c>
      <c r="J33" s="27">
        <f t="shared" si="3"/>
        <v>-0.58537756470496893</v>
      </c>
      <c r="K33" s="27">
        <f t="shared" si="3"/>
        <v>-0.44860430000000001</v>
      </c>
      <c r="L33" s="27">
        <f t="shared" si="3"/>
        <v>-0.31183103529503109</v>
      </c>
      <c r="M33" s="27">
        <f t="shared" si="3"/>
        <v>-0.11435216397112669</v>
      </c>
      <c r="N33" s="33" t="str">
        <f t="shared" si="2"/>
        <v>Yes</v>
      </c>
      <c r="O33" s="24">
        <f>VLOOKUP(Selected_Segment,Data,MATCH($I$8&amp;$D33,Data!$A$1:$DI$1,0),FALSE)</f>
        <v>6.8026199999999995E-2</v>
      </c>
    </row>
    <row r="34" spans="4:15" ht="15" customHeight="1" x14ac:dyDescent="0.25">
      <c r="D34" s="32">
        <v>21</v>
      </c>
      <c r="E34" s="27">
        <f t="shared" si="0"/>
        <v>36.186273899999996</v>
      </c>
      <c r="F34" s="27">
        <f>VLOOKUP(Selected_Segment,Data,MATCH(F$8&amp;$D34,Data!$A$1:$DI$1,0),FALSE)*IF(ResultType="Aggregate Impact",$E$5/1000,1)</f>
        <v>36.726199999999999</v>
      </c>
      <c r="G34" s="27">
        <f>VLOOKUP(Selected_Segment,Data,MATCH(G$8&amp;$D34,Data!$A$1:$DI$1,0),FALSE)*IF(ResultType="Aggregate Impact",$E$5/1000,1)</f>
        <v>-0.53992609999999996</v>
      </c>
      <c r="H34" s="17">
        <f>VLOOKUP(Selected_Segment,Data,MATCH(H$8&amp;$D34,Data!$A$1:$DI$1,0),FALSE)</f>
        <v>81.960319999999996</v>
      </c>
      <c r="I34" s="27">
        <f t="shared" si="3"/>
        <v>-0.87239476222742862</v>
      </c>
      <c r="J34" s="27">
        <f t="shared" si="3"/>
        <v>-0.67596958168177734</v>
      </c>
      <c r="K34" s="27">
        <f t="shared" si="3"/>
        <v>-0.53992609999999996</v>
      </c>
      <c r="L34" s="27">
        <f t="shared" si="3"/>
        <v>-0.40388261831822259</v>
      </c>
      <c r="M34" s="27">
        <f t="shared" si="3"/>
        <v>-0.20745743777257136</v>
      </c>
      <c r="N34" s="33" t="str">
        <f t="shared" si="2"/>
        <v>Yes</v>
      </c>
      <c r="O34" s="24">
        <f>VLOOKUP(Selected_Segment,Data,MATCH($I$8&amp;$D34,Data!$A$1:$DI$1,0),FALSE)</f>
        <v>6.7302200000000006E-2</v>
      </c>
    </row>
    <row r="35" spans="4:15" ht="15" customHeight="1" x14ac:dyDescent="0.25">
      <c r="D35" s="32">
        <v>22</v>
      </c>
      <c r="E35" s="27">
        <f t="shared" si="0"/>
        <v>34.798735500000006</v>
      </c>
      <c r="F35" s="27">
        <f>VLOOKUP(Selected_Segment,Data,MATCH(F$8&amp;$D35,Data!$A$1:$DI$1,0),FALSE)*IF(ResultType="Aggregate Impact",$E$5/1000,1)</f>
        <v>35.585120000000003</v>
      </c>
      <c r="G35" s="27">
        <f>VLOOKUP(Selected_Segment,Data,MATCH(G$8&amp;$D35,Data!$A$1:$DI$1,0),FALSE)*IF(ResultType="Aggregate Impact",$E$5/1000,1)</f>
        <v>-0.78638450000000004</v>
      </c>
      <c r="H35" s="17">
        <f>VLOOKUP(Selected_Segment,Data,MATCH(H$8&amp;$D35,Data!$A$1:$DI$1,0),FALSE)</f>
        <v>79.002089999999995</v>
      </c>
      <c r="I35" s="27">
        <f t="shared" si="3"/>
        <v>-0.97729611448723264</v>
      </c>
      <c r="J35" s="27">
        <f t="shared" si="3"/>
        <v>-0.8645039851699009</v>
      </c>
      <c r="K35" s="27">
        <f t="shared" si="3"/>
        <v>-0.78638450000000004</v>
      </c>
      <c r="L35" s="27">
        <f t="shared" si="3"/>
        <v>-0.70826501483009929</v>
      </c>
      <c r="M35" s="27">
        <f t="shared" si="3"/>
        <v>-0.59547288551276745</v>
      </c>
      <c r="N35" s="33" t="str">
        <f t="shared" si="2"/>
        <v>Yes</v>
      </c>
      <c r="O35" s="24">
        <f>VLOOKUP(Selected_Segment,Data,MATCH($I$8&amp;$D35,Data!$A$1:$DI$1,0),FALSE)</f>
        <v>2.2191800000000001E-2</v>
      </c>
    </row>
    <row r="36" spans="4:15" ht="15" customHeight="1" x14ac:dyDescent="0.25">
      <c r="D36" s="32">
        <v>23</v>
      </c>
      <c r="E36" s="27">
        <f t="shared" si="0"/>
        <v>33.190601200000003</v>
      </c>
      <c r="F36" s="27">
        <f>VLOOKUP(Selected_Segment,Data,MATCH(F$8&amp;$D36,Data!$A$1:$DI$1,0),FALSE)*IF(ResultType="Aggregate Impact",$E$5/1000,1)</f>
        <v>33.889270000000003</v>
      </c>
      <c r="G36" s="27">
        <f>VLOOKUP(Selected_Segment,Data,MATCH(G$8&amp;$D36,Data!$A$1:$DI$1,0),FALSE)*IF(ResultType="Aggregate Impact",$E$5/1000,1)</f>
        <v>-0.69866879999999998</v>
      </c>
      <c r="H36" s="17">
        <f>VLOOKUP(Selected_Segment,Data,MATCH(H$8&amp;$D36,Data!$A$1:$DI$1,0),FALSE)</f>
        <v>77.867059999999995</v>
      </c>
      <c r="I36" s="27">
        <f t="shared" si="3"/>
        <v>-0.89126557795457317</v>
      </c>
      <c r="J36" s="27">
        <f t="shared" si="3"/>
        <v>-0.77747784040125412</v>
      </c>
      <c r="K36" s="27">
        <f t="shared" si="3"/>
        <v>-0.69866879999999998</v>
      </c>
      <c r="L36" s="27">
        <f t="shared" si="3"/>
        <v>-0.61985975959874584</v>
      </c>
      <c r="M36" s="27">
        <f t="shared" si="3"/>
        <v>-0.50607202204542678</v>
      </c>
      <c r="N36" s="33" t="str">
        <f t="shared" si="2"/>
        <v>Yes</v>
      </c>
      <c r="O36" s="24">
        <f>VLOOKUP(Selected_Segment,Data,MATCH($I$8&amp;$D36,Data!$A$1:$DI$1,0),FALSE)</f>
        <v>2.2585299999999999E-2</v>
      </c>
    </row>
    <row r="37" spans="4:15" ht="15" customHeight="1" thickBot="1" x14ac:dyDescent="0.3">
      <c r="D37" s="34">
        <v>24</v>
      </c>
      <c r="E37" s="35">
        <f t="shared" si="0"/>
        <v>31.429478499999998</v>
      </c>
      <c r="F37" s="35">
        <f>VLOOKUP(Selected_Segment,Data,MATCH(F$8&amp;$D37,Data!$A$1:$DI$1,0),FALSE)*IF(ResultType="Aggregate Impact",$E$5/1000,1)</f>
        <v>31.957319999999999</v>
      </c>
      <c r="G37" s="35">
        <f>VLOOKUP(Selected_Segment,Data,MATCH(G$8&amp;$D37,Data!$A$1:$DI$1,0),FALSE)*IF(ResultType="Aggregate Impact",$E$5/1000,1)</f>
        <v>-0.52784149999999996</v>
      </c>
      <c r="H37" s="36">
        <f>VLOOKUP(Selected_Segment,Data,MATCH(H$8&amp;$D37,Data!$A$1:$DI$1,0),FALSE)</f>
        <v>76.692989999999995</v>
      </c>
      <c r="I37" s="35">
        <f t="shared" si="3"/>
        <v>-0.72572858249367511</v>
      </c>
      <c r="J37" s="35">
        <f t="shared" si="3"/>
        <v>-0.60881529013686686</v>
      </c>
      <c r="K37" s="35">
        <f t="shared" si="3"/>
        <v>-0.52784149999999996</v>
      </c>
      <c r="L37" s="35">
        <f t="shared" si="3"/>
        <v>-0.44686770986313318</v>
      </c>
      <c r="M37" s="35">
        <f t="shared" si="3"/>
        <v>-0.32995441750632482</v>
      </c>
      <c r="N37" s="37" t="str">
        <f t="shared" si="2"/>
        <v>Yes</v>
      </c>
      <c r="O37" s="24">
        <f>VLOOKUP(Selected_Segment,Data,MATCH($I$8&amp;$D37,Data!$A$1:$DI$1,0),FALSE)</f>
        <v>2.3843099999999999E-2</v>
      </c>
    </row>
    <row r="38" spans="4:15" ht="24.75" customHeight="1" x14ac:dyDescent="0.25">
      <c r="D38" s="69" t="s">
        <v>24</v>
      </c>
      <c r="E38" s="62" t="str">
        <f>"Estimated Reference Energy Use ("&amp;IF(ResultType="Aggregate Impact","MWh","kWh")&amp;"/hour)"</f>
        <v>Estimated Reference Energy Use (kWh/hour)</v>
      </c>
      <c r="F38" s="62" t="str">
        <f>"Observed Event Day Energy Use ("&amp;IF(ResultType="Aggregate Impact","MWh","kWh")&amp;"/hour)"</f>
        <v>Observed Event Day Energy Use (kWh/hour)</v>
      </c>
      <c r="G38" s="62" t="str">
        <f>"Estimated Change in Energy Use ("&amp;IF(ResultType="Aggregate Impact","MWh","kWh")&amp;"/hour)"</f>
        <v>Estimated Change in Energy Use (kWh/hour)</v>
      </c>
      <c r="H38" s="62" t="s">
        <v>18</v>
      </c>
      <c r="I38" s="65" t="str">
        <f>"Uncertainty Adjusted Impact ("&amp;IF(ResultType="Aggregate Impact","MWh/hr)- Percentiles","kWh/hr)- Percentiles")</f>
        <v>Uncertainty Adjusted Impact (kWh/hr)- Percentiles</v>
      </c>
      <c r="J38" s="65"/>
      <c r="K38" s="65"/>
      <c r="L38" s="65"/>
      <c r="M38" s="66"/>
      <c r="N38" s="42">
        <v>90</v>
      </c>
    </row>
    <row r="39" spans="4:15" ht="15" customHeight="1" x14ac:dyDescent="0.25">
      <c r="D39" s="70"/>
      <c r="E39" s="63"/>
      <c r="F39" s="63"/>
      <c r="G39" s="63"/>
      <c r="H39" s="63"/>
      <c r="I39" s="67"/>
      <c r="J39" s="67"/>
      <c r="K39" s="67"/>
      <c r="L39" s="67"/>
      <c r="M39" s="68"/>
      <c r="N39" s="43"/>
    </row>
    <row r="40" spans="4:15" ht="15" customHeight="1" x14ac:dyDescent="0.2">
      <c r="D40" s="70"/>
      <c r="E40" s="63"/>
      <c r="F40" s="63"/>
      <c r="G40" s="63"/>
      <c r="H40" s="63"/>
      <c r="I40" s="28">
        <v>10</v>
      </c>
      <c r="J40" s="28">
        <v>30</v>
      </c>
      <c r="K40" s="28">
        <v>50</v>
      </c>
      <c r="L40" s="28">
        <v>70</v>
      </c>
      <c r="M40" s="38">
        <v>90</v>
      </c>
      <c r="N40" s="31" t="s">
        <v>167</v>
      </c>
    </row>
    <row r="41" spans="4:15" ht="15" customHeight="1" x14ac:dyDescent="0.25">
      <c r="D41" s="32" t="s">
        <v>3</v>
      </c>
      <c r="E41" s="27">
        <f>SUM(E14:E37)</f>
        <v>845.23997089999989</v>
      </c>
      <c r="F41" s="27">
        <f>SUM(F14:F37)</f>
        <v>846.91852999999981</v>
      </c>
      <c r="G41" s="27">
        <f>SUM(G14:G37)</f>
        <v>-1.6785590999999997</v>
      </c>
      <c r="H41" s="17">
        <f>AVERAGE(H14:H37)</f>
        <v>83.396641666666667</v>
      </c>
      <c r="I41" s="27" t="s">
        <v>25</v>
      </c>
      <c r="J41" s="27" t="s">
        <v>25</v>
      </c>
      <c r="K41" s="27" t="s">
        <v>25</v>
      </c>
      <c r="L41" s="27" t="s">
        <v>25</v>
      </c>
      <c r="M41" s="39" t="s">
        <v>25</v>
      </c>
      <c r="N41" s="33" t="s">
        <v>25</v>
      </c>
    </row>
    <row r="42" spans="4:15" ht="15" customHeight="1" thickBot="1" x14ac:dyDescent="0.3">
      <c r="D42" s="34" t="s">
        <v>26</v>
      </c>
      <c r="E42" s="35">
        <f>AVERAGE(E28:E31)</f>
        <v>41.691838975000003</v>
      </c>
      <c r="F42" s="35">
        <f>AVERAGE(F28:F31)</f>
        <v>41.252975000000006</v>
      </c>
      <c r="G42" s="35">
        <f>AVERAGE(G28:G31)</f>
        <v>0.43886397499999996</v>
      </c>
      <c r="H42" s="36">
        <f>AVERAGE(H28:H31)</f>
        <v>96.547532500000003</v>
      </c>
      <c r="I42" s="35">
        <f>$G42+SQRT($O42)*IF(ResultType="Aggregate Impact",$E$5/1000,1)*_xlfn.NORM.S.INV(I$13/100)</f>
        <v>5.8098527525460908E-2</v>
      </c>
      <c r="J42" s="35">
        <f>$G42+SQRT($O42)*IF(ResultType="Aggregate Impact",$E$5/1000,1)*_xlfn.NORM.S.INV(J$13/100)</f>
        <v>0.28305784027587533</v>
      </c>
      <c r="K42" s="35">
        <f>$G42+SQRT($O42)*IF(ResultType="Aggregate Impact",$E$5/1000,1)*_xlfn.NORM.S.INV(K$13/100)</f>
        <v>0.43886397499999996</v>
      </c>
      <c r="L42" s="35">
        <f>$G42+SQRT($O42)*IF(ResultType="Aggregate Impact",$E$5/1000,1)*_xlfn.NORM.S.INV(L$13/100)</f>
        <v>0.5946701097241246</v>
      </c>
      <c r="M42" s="40">
        <f>$G42+SQRT($O42)*IF(ResultType="Aggregate Impact",$E$5/1000,1)*_xlfn.NORM.S.INV(M$13/100)</f>
        <v>0.81962942247453907</v>
      </c>
      <c r="N42" s="37" t="str">
        <f>IF(ABS(G42)&gt;(SQRT($O42)*IF(ResultType="Aggregate Impact",$E$5/1000,1)*_xlfn.NORM.S.INV(N$7/100)),"Yes","No")</f>
        <v>No</v>
      </c>
      <c r="O42" s="24">
        <f>AVERAGE(O28:O31)</f>
        <v>8.8276050000000009E-2</v>
      </c>
    </row>
    <row r="43" spans="4:15" ht="24.95" customHeight="1" x14ac:dyDescent="0.2">
      <c r="D43" s="64" t="s">
        <v>27</v>
      </c>
      <c r="E43" s="64"/>
      <c r="F43" s="64"/>
      <c r="G43" s="64"/>
      <c r="H43" s="64"/>
      <c r="I43" s="64"/>
      <c r="J43" s="64"/>
      <c r="K43" s="64"/>
      <c r="L43" s="64"/>
      <c r="M43" s="64"/>
    </row>
    <row r="45" spans="4:15" ht="15" customHeight="1" x14ac:dyDescent="0.25">
      <c r="D45" s="41" t="s">
        <v>28</v>
      </c>
      <c r="E45" s="9"/>
      <c r="F45" s="9"/>
      <c r="G45" s="9"/>
      <c r="H45" s="9"/>
      <c r="I45" s="9"/>
      <c r="J45" s="9"/>
      <c r="K45" s="9"/>
      <c r="L45" s="9"/>
      <c r="M45" s="9"/>
    </row>
    <row r="46" spans="4:15" ht="15" customHeight="1" x14ac:dyDescent="0.25">
      <c r="D46" s="9"/>
      <c r="E46" s="9"/>
      <c r="F46" s="9"/>
      <c r="G46" s="9"/>
      <c r="H46" s="9"/>
      <c r="I46" s="9"/>
      <c r="J46" s="9"/>
      <c r="K46" s="9"/>
      <c r="L46" s="9"/>
      <c r="M46" s="9"/>
    </row>
    <row r="47" spans="4:15" ht="15" customHeight="1" x14ac:dyDescent="0.25">
      <c r="D47" s="9"/>
      <c r="E47" s="9"/>
      <c r="F47" s="9"/>
      <c r="G47" s="9"/>
      <c r="H47" s="9"/>
      <c r="I47" s="9"/>
      <c r="J47" s="9"/>
      <c r="K47" s="9"/>
      <c r="L47" s="9"/>
      <c r="M47" s="9"/>
    </row>
    <row r="48" spans="4:15" ht="15" customHeight="1" x14ac:dyDescent="0.25">
      <c r="D48" s="9"/>
      <c r="E48" s="9"/>
      <c r="F48" s="9"/>
      <c r="G48" s="9"/>
      <c r="H48" s="9"/>
      <c r="I48" s="9"/>
      <c r="J48" s="9"/>
      <c r="K48" s="9"/>
      <c r="L48" s="9"/>
      <c r="M48" s="9"/>
    </row>
    <row r="49" spans="4:13" ht="15" customHeight="1" x14ac:dyDescent="0.25">
      <c r="D49" s="9"/>
      <c r="E49" s="9"/>
      <c r="F49" s="9"/>
      <c r="G49" s="9"/>
      <c r="H49" s="9"/>
      <c r="I49" s="9"/>
      <c r="J49" s="9"/>
      <c r="K49" s="9"/>
      <c r="L49" s="9"/>
      <c r="M49" s="9"/>
    </row>
    <row r="50" spans="4:13" ht="15" customHeight="1" x14ac:dyDescent="0.25">
      <c r="D50" s="9"/>
      <c r="E50" s="9"/>
      <c r="F50" s="9"/>
      <c r="G50" s="9"/>
      <c r="H50" s="9"/>
      <c r="I50" s="9"/>
      <c r="J50" s="9"/>
      <c r="K50" s="9"/>
      <c r="L50" s="9"/>
      <c r="M50" s="9"/>
    </row>
  </sheetData>
  <mergeCells count="18">
    <mergeCell ref="D43:M43"/>
    <mergeCell ref="I38:M39"/>
    <mergeCell ref="D38:D40"/>
    <mergeCell ref="F38:F40"/>
    <mergeCell ref="E38:E40"/>
    <mergeCell ref="G38:G40"/>
    <mergeCell ref="N38:N39"/>
    <mergeCell ref="A1:N1"/>
    <mergeCell ref="A2:N2"/>
    <mergeCell ref="D9:M9"/>
    <mergeCell ref="D10:D13"/>
    <mergeCell ref="E10:E13"/>
    <mergeCell ref="F10:F13"/>
    <mergeCell ref="G10:G13"/>
    <mergeCell ref="H10:H13"/>
    <mergeCell ref="I10:M12"/>
    <mergeCell ref="N10:N12"/>
    <mergeCell ref="H38:H40"/>
  </mergeCells>
  <conditionalFormatting sqref="F7 H7">
    <cfRule type="containsErrors" dxfId="13" priority="47">
      <formula>ISERROR(F7)</formula>
    </cfRule>
  </conditionalFormatting>
  <conditionalFormatting sqref="D14:N37 E41:M42">
    <cfRule type="expression" dxfId="12" priority="32">
      <formula>AND($D14&gt;=$F$7, $D14 &lt;=$H$7)</formula>
    </cfRule>
  </conditionalFormatting>
  <conditionalFormatting sqref="D9">
    <cfRule type="expression" dxfId="11" priority="40">
      <formula>D9&lt;&gt;""</formula>
    </cfRule>
  </conditionalFormatting>
  <conditionalFormatting sqref="O7">
    <cfRule type="notContainsBlanks" dxfId="10" priority="27">
      <formula>LEN(TRIM(O7))&gt;0</formula>
    </cfRule>
  </conditionalFormatting>
  <conditionalFormatting sqref="D45:M50">
    <cfRule type="expression" dxfId="9" priority="19">
      <formula>$D$9="Results are confidential for this combination."</formula>
    </cfRule>
  </conditionalFormatting>
  <conditionalFormatting sqref="E14:M37">
    <cfRule type="expression" dxfId="8" priority="45">
      <formula>$D$9="Results are confidential for this combination."</formula>
    </cfRule>
  </conditionalFormatting>
  <conditionalFormatting sqref="E5">
    <cfRule type="expression" dxfId="7" priority="15">
      <formula>AND(#REF!&gt;=$F$7, #REF! &lt;=$H$7)</formula>
    </cfRule>
  </conditionalFormatting>
  <conditionalFormatting sqref="E5">
    <cfRule type="expression" dxfId="6" priority="16">
      <formula>$D$9="Results are confidential for this combination."</formula>
    </cfRule>
  </conditionalFormatting>
  <conditionalFormatting sqref="N14:N37">
    <cfRule type="expression" dxfId="5" priority="14">
      <formula>$D$9="Results are confidential for this combination."</formula>
    </cfRule>
  </conditionalFormatting>
  <conditionalFormatting sqref="E41:M42">
    <cfRule type="expression" dxfId="4" priority="10">
      <formula>$D$9="Results are confidential for this combination."</formula>
    </cfRule>
  </conditionalFormatting>
  <conditionalFormatting sqref="N41:N42">
    <cfRule type="expression" dxfId="3" priority="2">
      <formula>AND($D41&gt;=$F$7, $D41 &lt;=$H$7)</formula>
    </cfRule>
  </conditionalFormatting>
  <conditionalFormatting sqref="N41:N42">
    <cfRule type="expression" dxfId="2" priority="1">
      <formula>$D$9="Results are confidential for this combination."</formula>
    </cfRule>
  </conditionalFormatting>
  <dataValidations disablePrompts="1" count="4">
    <dataValidation type="list" allowBlank="1" showInputMessage="1" showErrorMessage="1" sqref="B14" xr:uid="{00000000-0002-0000-0000-000005000000}">
      <formula1>AutoDRs</formula1>
    </dataValidation>
    <dataValidation type="list" allowBlank="1" showInputMessage="1" showErrorMessage="1" sqref="B15" xr:uid="{00000000-0002-0000-0000-000006000000}">
      <formula1>DualDRs</formula1>
    </dataValidation>
    <dataValidation type="list" allowBlank="1" showInputMessage="1" showErrorMessage="1" sqref="B12" xr:uid="{00000000-0002-0000-0000-000008000000}">
      <formula1>SizeDesc</formula1>
    </dataValidation>
    <dataValidation type="list" allowBlank="1" showInputMessage="1" showErrorMessage="1" sqref="B10" xr:uid="{0C13C572-DA32-469A-92B6-E346BE1B10A1}">
      <formula1>LCAs</formula1>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disablePrompts="1" count="4">
        <x14:dataValidation type="list" allowBlank="1" showInputMessage="1" showErrorMessage="1" xr:uid="{00000000-0002-0000-0000-000000000000}">
          <x14:formula1>
            <xm:f>Names!$A$3:$A$4</xm:f>
          </x14:formula1>
          <xm:sqref>B6</xm:sqref>
        </x14:dataValidation>
        <x14:dataValidation type="list" allowBlank="1" showInputMessage="1" showErrorMessage="1" xr:uid="{BE2D8922-5838-43F3-BADF-8176A3AE373E}">
          <x14:formula1>
            <xm:f>Names!$D$3:$D$5</xm:f>
          </x14:formula1>
          <xm:sqref>B11</xm:sqref>
        </x14:dataValidation>
        <x14:dataValidation type="list" allowBlank="1" showInputMessage="1" showErrorMessage="1" xr:uid="{00000000-0002-0000-0000-000004000000}">
          <x14:formula1>
            <xm:f>Names!$E$3:$E$11</xm:f>
          </x14:formula1>
          <xm:sqref>B13</xm:sqref>
        </x14:dataValidation>
        <x14:dataValidation type="list" allowBlank="1" showInputMessage="1" showErrorMessage="1" xr:uid="{00000000-0002-0000-0000-000007000000}">
          <x14:formula1>
            <xm:f>Names!$I$3:$I$12</xm:f>
          </x14:formula1>
          <xm:sqref>B7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tabColor theme="1"/>
  </sheetPr>
  <dimension ref="A1:I2075"/>
  <sheetViews>
    <sheetView zoomScale="70" zoomScaleNormal="70" workbookViewId="0">
      <selection activeCell="G14" sqref="G14"/>
    </sheetView>
  </sheetViews>
  <sheetFormatPr defaultRowHeight="15" x14ac:dyDescent="0.25"/>
  <cols>
    <col min="1" max="1" width="29.7109375" bestFit="1" customWidth="1"/>
    <col min="2" max="2" width="21.7109375" bestFit="1" customWidth="1"/>
    <col min="3" max="3" width="23.42578125" bestFit="1" customWidth="1"/>
    <col min="4" max="4" width="14.5703125" bestFit="1" customWidth="1"/>
    <col min="5" max="5" width="37.140625" bestFit="1" customWidth="1"/>
    <col min="6" max="6" width="26.7109375" bestFit="1" customWidth="1"/>
    <col min="7" max="7" width="24.5703125" bestFit="1" customWidth="1"/>
    <col min="8" max="8" width="18.85546875" style="11" bestFit="1" customWidth="1"/>
    <col min="9" max="9" width="11.5703125" bestFit="1" customWidth="1"/>
    <col min="12" max="13" width="10.7109375" bestFit="1" customWidth="1"/>
    <col min="14" max="16" width="9.85546875" bestFit="1" customWidth="1"/>
    <col min="17" max="19" width="10.28515625" bestFit="1" customWidth="1"/>
  </cols>
  <sheetData>
    <row r="1" spans="1:9" x14ac:dyDescent="0.25">
      <c r="A1" s="14" t="s">
        <v>29</v>
      </c>
      <c r="B1" s="14" t="s">
        <v>30</v>
      </c>
      <c r="C1" s="14" t="s">
        <v>1</v>
      </c>
      <c r="D1" s="14" t="s">
        <v>19</v>
      </c>
      <c r="E1" s="14" t="s">
        <v>31</v>
      </c>
      <c r="F1" s="15" t="s">
        <v>32</v>
      </c>
      <c r="G1" s="15" t="s">
        <v>33</v>
      </c>
      <c r="H1" s="15" t="s">
        <v>34</v>
      </c>
      <c r="I1" s="14" t="s">
        <v>35</v>
      </c>
    </row>
    <row r="2" spans="1:9" x14ac:dyDescent="0.25">
      <c r="A2" s="20">
        <f>COUNTA(A3:A16)</f>
        <v>2</v>
      </c>
      <c r="B2" s="20">
        <f t="shared" ref="B2:G2" si="0">COUNTA(B3:B16)</f>
        <v>6</v>
      </c>
      <c r="C2" s="20">
        <f>COUNTA(C3:C16)</f>
        <v>1</v>
      </c>
      <c r="D2" s="20">
        <f>COUNTA(D3:D16)</f>
        <v>3</v>
      </c>
      <c r="E2" s="20">
        <f t="shared" si="0"/>
        <v>9</v>
      </c>
      <c r="F2" s="20">
        <f t="shared" si="0"/>
        <v>3</v>
      </c>
      <c r="G2" s="20">
        <f t="shared" si="0"/>
        <v>3</v>
      </c>
      <c r="H2" s="20">
        <f>COUNTA(H3:H15)</f>
        <v>3</v>
      </c>
      <c r="I2" s="20">
        <f>COUNTA(I3:I17)</f>
        <v>10</v>
      </c>
    </row>
    <row r="3" spans="1:9" x14ac:dyDescent="0.25">
      <c r="A3" t="s">
        <v>13</v>
      </c>
      <c r="B3" t="s">
        <v>1</v>
      </c>
      <c r="C3" t="s">
        <v>2</v>
      </c>
      <c r="D3" t="s">
        <v>2</v>
      </c>
      <c r="E3" t="s">
        <v>2</v>
      </c>
      <c r="F3" t="s">
        <v>2</v>
      </c>
      <c r="G3" t="s">
        <v>2</v>
      </c>
      <c r="H3" t="s">
        <v>2</v>
      </c>
      <c r="I3" s="11" t="s">
        <v>164</v>
      </c>
    </row>
    <row r="4" spans="1:9" x14ac:dyDescent="0.25">
      <c r="A4" t="s">
        <v>166</v>
      </c>
      <c r="B4" t="s">
        <v>19</v>
      </c>
      <c r="D4" t="s">
        <v>207</v>
      </c>
      <c r="E4" t="s">
        <v>36</v>
      </c>
      <c r="F4" t="s">
        <v>207</v>
      </c>
      <c r="G4" t="s">
        <v>207</v>
      </c>
      <c r="H4" t="s">
        <v>212</v>
      </c>
      <c r="I4" s="11">
        <v>44060</v>
      </c>
    </row>
    <row r="5" spans="1:9" x14ac:dyDescent="0.25">
      <c r="B5" t="s">
        <v>31</v>
      </c>
      <c r="D5" t="s">
        <v>206</v>
      </c>
      <c r="E5" t="s">
        <v>37</v>
      </c>
      <c r="F5" t="s">
        <v>206</v>
      </c>
      <c r="G5" t="s">
        <v>206</v>
      </c>
      <c r="H5" t="s">
        <v>39</v>
      </c>
      <c r="I5" s="11">
        <v>44061</v>
      </c>
    </row>
    <row r="6" spans="1:9" x14ac:dyDescent="0.25">
      <c r="B6" t="s">
        <v>32</v>
      </c>
      <c r="E6" t="s">
        <v>38</v>
      </c>
      <c r="H6"/>
      <c r="I6" s="11">
        <v>44062</v>
      </c>
    </row>
    <row r="7" spans="1:9" x14ac:dyDescent="0.25">
      <c r="B7" t="s">
        <v>33</v>
      </c>
      <c r="E7" t="s">
        <v>40</v>
      </c>
      <c r="H7"/>
      <c r="I7" s="11">
        <v>44063</v>
      </c>
    </row>
    <row r="8" spans="1:9" x14ac:dyDescent="0.25">
      <c r="B8" t="s">
        <v>34</v>
      </c>
      <c r="E8" t="s">
        <v>41</v>
      </c>
      <c r="H8"/>
      <c r="I8" s="11">
        <v>44079</v>
      </c>
    </row>
    <row r="9" spans="1:9" x14ac:dyDescent="0.25">
      <c r="E9" t="s">
        <v>42</v>
      </c>
      <c r="H9"/>
      <c r="I9" s="11">
        <v>44080</v>
      </c>
    </row>
    <row r="10" spans="1:9" x14ac:dyDescent="0.25">
      <c r="E10" t="s">
        <v>43</v>
      </c>
      <c r="H10"/>
      <c r="I10" s="11">
        <v>44081</v>
      </c>
    </row>
    <row r="11" spans="1:9" x14ac:dyDescent="0.25">
      <c r="E11" t="s">
        <v>44</v>
      </c>
      <c r="H11"/>
      <c r="I11" s="11">
        <v>44104</v>
      </c>
    </row>
    <row r="12" spans="1:9" x14ac:dyDescent="0.25">
      <c r="H12"/>
      <c r="I12" s="11">
        <v>44105</v>
      </c>
    </row>
    <row r="13" spans="1:9" x14ac:dyDescent="0.25">
      <c r="H13"/>
      <c r="I13" s="11"/>
    </row>
    <row r="14" spans="1:9" x14ac:dyDescent="0.25">
      <c r="H14"/>
      <c r="I14" s="11"/>
    </row>
    <row r="15" spans="1:9" x14ac:dyDescent="0.25">
      <c r="H15"/>
      <c r="I15" s="11"/>
    </row>
    <row r="16" spans="1:9" x14ac:dyDescent="0.25">
      <c r="H16"/>
    </row>
    <row r="17" spans="1:8" x14ac:dyDescent="0.25">
      <c r="A17" t="s">
        <v>35</v>
      </c>
      <c r="B17" s="11">
        <f>IF(Date="Average Event Day",DATE(9999,12,31),Date)</f>
        <v>44079</v>
      </c>
      <c r="H17"/>
    </row>
    <row r="18" spans="1:8" x14ac:dyDescent="0.25">
      <c r="A18" s="14" t="s">
        <v>163</v>
      </c>
      <c r="B18" t="s">
        <v>158</v>
      </c>
      <c r="H18"/>
    </row>
    <row r="19" spans="1:8" x14ac:dyDescent="0.25">
      <c r="A19" t="s">
        <v>159</v>
      </c>
      <c r="B19" s="2" t="str">
        <f>LCA&amp;"_"&amp;Industry&amp;"_"&amp;AutoDR&amp;"_"&amp;DualDR&amp;"_"&amp;Notification&amp;"_"&amp;Size&amp;"_"&amp;B17</f>
        <v>All_All_All_All_All_All_44079</v>
      </c>
      <c r="H19"/>
    </row>
    <row r="20" spans="1:8" x14ac:dyDescent="0.25">
      <c r="A20" t="s">
        <v>160</v>
      </c>
      <c r="B20">
        <f>IFERROR(VLOOKUP($B$19,Data,MATCH("redact",Data!$A$1:$DI$1,0),FALSE),9999999)</f>
        <v>0</v>
      </c>
    </row>
    <row r="21" spans="1:8" x14ac:dyDescent="0.25">
      <c r="A21" t="s">
        <v>161</v>
      </c>
      <c r="B21" s="18" t="str">
        <f>B19</f>
        <v>All_All_All_All_All_All_44079</v>
      </c>
      <c r="H21"/>
    </row>
    <row r="22" spans="1:8" x14ac:dyDescent="0.25">
      <c r="A22" t="s">
        <v>162</v>
      </c>
      <c r="B22" s="21" t="s">
        <v>165</v>
      </c>
      <c r="H22"/>
    </row>
    <row r="23" spans="1:8" x14ac:dyDescent="0.25">
      <c r="H23"/>
    </row>
    <row r="24" spans="1:8" x14ac:dyDescent="0.25">
      <c r="H24"/>
    </row>
    <row r="25" spans="1:8" x14ac:dyDescent="0.25">
      <c r="F25" s="26"/>
      <c r="H25"/>
    </row>
    <row r="26" spans="1:8" x14ac:dyDescent="0.25">
      <c r="F26" s="26"/>
      <c r="H26"/>
    </row>
    <row r="27" spans="1:8" x14ac:dyDescent="0.25">
      <c r="F27" s="26"/>
      <c r="H27"/>
    </row>
    <row r="28" spans="1:8" x14ac:dyDescent="0.25">
      <c r="F28" s="26"/>
      <c r="H28"/>
    </row>
    <row r="29" spans="1:8" x14ac:dyDescent="0.25">
      <c r="F29" s="26"/>
      <c r="H29"/>
    </row>
    <row r="30" spans="1:8" x14ac:dyDescent="0.25">
      <c r="F30" s="26"/>
      <c r="H30"/>
    </row>
    <row r="31" spans="1:8" x14ac:dyDescent="0.25">
      <c r="F31" s="26"/>
      <c r="H31"/>
    </row>
    <row r="32" spans="1:8" x14ac:dyDescent="0.25">
      <c r="F32" s="26"/>
      <c r="H32"/>
    </row>
    <row r="33" spans="6:8" x14ac:dyDescent="0.25">
      <c r="F33" s="26"/>
      <c r="H33"/>
    </row>
    <row r="34" spans="6:8" x14ac:dyDescent="0.25">
      <c r="F34" s="26"/>
      <c r="H34"/>
    </row>
    <row r="35" spans="6:8" x14ac:dyDescent="0.25">
      <c r="H35"/>
    </row>
    <row r="36" spans="6:8" x14ac:dyDescent="0.25">
      <c r="H36"/>
    </row>
    <row r="37" spans="6:8" x14ac:dyDescent="0.25">
      <c r="H37"/>
    </row>
    <row r="38" spans="6:8" x14ac:dyDescent="0.25">
      <c r="H38"/>
    </row>
    <row r="39" spans="6:8" x14ac:dyDescent="0.25">
      <c r="H39"/>
    </row>
    <row r="40" spans="6:8" x14ac:dyDescent="0.25">
      <c r="H40"/>
    </row>
    <row r="41" spans="6:8" x14ac:dyDescent="0.25">
      <c r="H41"/>
    </row>
    <row r="42" spans="6:8" x14ac:dyDescent="0.25">
      <c r="H42"/>
    </row>
    <row r="43" spans="6:8" x14ac:dyDescent="0.25">
      <c r="H43"/>
    </row>
    <row r="44" spans="6:8" x14ac:dyDescent="0.25">
      <c r="H44"/>
    </row>
    <row r="45" spans="6:8" x14ac:dyDescent="0.25">
      <c r="H45"/>
    </row>
    <row r="46" spans="6:8" x14ac:dyDescent="0.25">
      <c r="H46"/>
    </row>
    <row r="47" spans="6:8" x14ac:dyDescent="0.25">
      <c r="H47"/>
    </row>
    <row r="48" spans="6:8" x14ac:dyDescent="0.25">
      <c r="H48"/>
    </row>
    <row r="49" spans="8:8" x14ac:dyDescent="0.25">
      <c r="H49"/>
    </row>
    <row r="50" spans="8:8" x14ac:dyDescent="0.25">
      <c r="H50"/>
    </row>
    <row r="51" spans="8:8" x14ac:dyDescent="0.25">
      <c r="H51"/>
    </row>
    <row r="52" spans="8:8" x14ac:dyDescent="0.25">
      <c r="H52"/>
    </row>
    <row r="53" spans="8:8" x14ac:dyDescent="0.25">
      <c r="H53"/>
    </row>
    <row r="54" spans="8:8" x14ac:dyDescent="0.25">
      <c r="H54"/>
    </row>
    <row r="55" spans="8:8" x14ac:dyDescent="0.25">
      <c r="H55"/>
    </row>
    <row r="56" spans="8:8" x14ac:dyDescent="0.25">
      <c r="H56"/>
    </row>
    <row r="57" spans="8:8" x14ac:dyDescent="0.25">
      <c r="H57"/>
    </row>
    <row r="58" spans="8:8" x14ac:dyDescent="0.25">
      <c r="H58"/>
    </row>
    <row r="59" spans="8:8" x14ac:dyDescent="0.25">
      <c r="H59"/>
    </row>
    <row r="60" spans="8:8" x14ac:dyDescent="0.25">
      <c r="H60"/>
    </row>
    <row r="61" spans="8:8" x14ac:dyDescent="0.25">
      <c r="H61"/>
    </row>
    <row r="62" spans="8:8" x14ac:dyDescent="0.25">
      <c r="H62"/>
    </row>
    <row r="63" spans="8:8" x14ac:dyDescent="0.25">
      <c r="H63"/>
    </row>
    <row r="64" spans="8:8" x14ac:dyDescent="0.25">
      <c r="H64"/>
    </row>
    <row r="65" spans="8:8" x14ac:dyDescent="0.25">
      <c r="H65"/>
    </row>
    <row r="66" spans="8:8" x14ac:dyDescent="0.25">
      <c r="H66"/>
    </row>
    <row r="67" spans="8:8" x14ac:dyDescent="0.25">
      <c r="H67"/>
    </row>
    <row r="68" spans="8:8" x14ac:dyDescent="0.25">
      <c r="H68"/>
    </row>
    <row r="69" spans="8:8" x14ac:dyDescent="0.25">
      <c r="H69"/>
    </row>
    <row r="70" spans="8:8" x14ac:dyDescent="0.25">
      <c r="H70"/>
    </row>
    <row r="71" spans="8:8" x14ac:dyDescent="0.25">
      <c r="H71"/>
    </row>
    <row r="72" spans="8:8" x14ac:dyDescent="0.25">
      <c r="H72"/>
    </row>
    <row r="73" spans="8:8" x14ac:dyDescent="0.25">
      <c r="H73"/>
    </row>
    <row r="74" spans="8:8" x14ac:dyDescent="0.25">
      <c r="H74"/>
    </row>
    <row r="75" spans="8:8" x14ac:dyDescent="0.25">
      <c r="H75"/>
    </row>
    <row r="76" spans="8:8" x14ac:dyDescent="0.25">
      <c r="H76"/>
    </row>
    <row r="77" spans="8:8" x14ac:dyDescent="0.25">
      <c r="H77"/>
    </row>
    <row r="78" spans="8:8" x14ac:dyDescent="0.25">
      <c r="H78"/>
    </row>
    <row r="79" spans="8:8" x14ac:dyDescent="0.25">
      <c r="H79"/>
    </row>
    <row r="80" spans="8:8" x14ac:dyDescent="0.25">
      <c r="H80"/>
    </row>
    <row r="81" spans="8:8" x14ac:dyDescent="0.25">
      <c r="H81"/>
    </row>
    <row r="82" spans="8:8" x14ac:dyDescent="0.25">
      <c r="H82"/>
    </row>
    <row r="83" spans="8:8" x14ac:dyDescent="0.25">
      <c r="H83"/>
    </row>
    <row r="84" spans="8:8" x14ac:dyDescent="0.25">
      <c r="H84"/>
    </row>
    <row r="85" spans="8:8" x14ac:dyDescent="0.25">
      <c r="H85"/>
    </row>
    <row r="86" spans="8:8" x14ac:dyDescent="0.25">
      <c r="H86"/>
    </row>
    <row r="87" spans="8:8" x14ac:dyDescent="0.25">
      <c r="H87"/>
    </row>
    <row r="88" spans="8:8" x14ac:dyDescent="0.25">
      <c r="H88"/>
    </row>
    <row r="89" spans="8:8" x14ac:dyDescent="0.25">
      <c r="H89"/>
    </row>
    <row r="90" spans="8:8" x14ac:dyDescent="0.25">
      <c r="H90"/>
    </row>
    <row r="91" spans="8:8" x14ac:dyDescent="0.25">
      <c r="H91"/>
    </row>
    <row r="92" spans="8:8" x14ac:dyDescent="0.25">
      <c r="H92"/>
    </row>
    <row r="93" spans="8:8" x14ac:dyDescent="0.25">
      <c r="H93"/>
    </row>
    <row r="94" spans="8:8" x14ac:dyDescent="0.25">
      <c r="H94"/>
    </row>
    <row r="95" spans="8:8" x14ac:dyDescent="0.25">
      <c r="H95"/>
    </row>
    <row r="96" spans="8:8" x14ac:dyDescent="0.25">
      <c r="H96"/>
    </row>
    <row r="97" spans="8:8" x14ac:dyDescent="0.25">
      <c r="H97"/>
    </row>
    <row r="98" spans="8:8" x14ac:dyDescent="0.25">
      <c r="H98"/>
    </row>
    <row r="99" spans="8:8" x14ac:dyDescent="0.25">
      <c r="H99"/>
    </row>
    <row r="100" spans="8:8" x14ac:dyDescent="0.25">
      <c r="H100"/>
    </row>
    <row r="101" spans="8:8" x14ac:dyDescent="0.25">
      <c r="H101"/>
    </row>
    <row r="102" spans="8:8" x14ac:dyDescent="0.25">
      <c r="H102"/>
    </row>
    <row r="103" spans="8:8" x14ac:dyDescent="0.25">
      <c r="H103"/>
    </row>
    <row r="104" spans="8:8" x14ac:dyDescent="0.25">
      <c r="H104"/>
    </row>
    <row r="105" spans="8:8" x14ac:dyDescent="0.25">
      <c r="H105"/>
    </row>
    <row r="106" spans="8:8" x14ac:dyDescent="0.25">
      <c r="H106"/>
    </row>
    <row r="107" spans="8:8" x14ac:dyDescent="0.25">
      <c r="H107"/>
    </row>
    <row r="108" spans="8:8" x14ac:dyDescent="0.25">
      <c r="H108"/>
    </row>
    <row r="109" spans="8:8" x14ac:dyDescent="0.25">
      <c r="H109"/>
    </row>
    <row r="110" spans="8:8" x14ac:dyDescent="0.25">
      <c r="H110"/>
    </row>
    <row r="111" spans="8:8" x14ac:dyDescent="0.25">
      <c r="H111"/>
    </row>
    <row r="112" spans="8:8" x14ac:dyDescent="0.25">
      <c r="H112"/>
    </row>
    <row r="113" spans="8:8" x14ac:dyDescent="0.25">
      <c r="H113"/>
    </row>
    <row r="114" spans="8:8" x14ac:dyDescent="0.25">
      <c r="H114"/>
    </row>
    <row r="115" spans="8:8" x14ac:dyDescent="0.25">
      <c r="H115"/>
    </row>
    <row r="116" spans="8:8" x14ac:dyDescent="0.25">
      <c r="H116"/>
    </row>
    <row r="117" spans="8:8" x14ac:dyDescent="0.25">
      <c r="H117"/>
    </row>
    <row r="118" spans="8:8" x14ac:dyDescent="0.25">
      <c r="H118"/>
    </row>
    <row r="119" spans="8:8" x14ac:dyDescent="0.25">
      <c r="H119"/>
    </row>
    <row r="120" spans="8:8" x14ac:dyDescent="0.25">
      <c r="H120"/>
    </row>
    <row r="121" spans="8:8" x14ac:dyDescent="0.25">
      <c r="H121"/>
    </row>
    <row r="122" spans="8:8" x14ac:dyDescent="0.25">
      <c r="H122"/>
    </row>
    <row r="123" spans="8:8" x14ac:dyDescent="0.25">
      <c r="H123"/>
    </row>
    <row r="124" spans="8:8" x14ac:dyDescent="0.25">
      <c r="H124"/>
    </row>
    <row r="125" spans="8:8" x14ac:dyDescent="0.25">
      <c r="H125"/>
    </row>
    <row r="126" spans="8:8" x14ac:dyDescent="0.25">
      <c r="H126"/>
    </row>
    <row r="127" spans="8:8" x14ac:dyDescent="0.25">
      <c r="H127"/>
    </row>
    <row r="128" spans="8:8" x14ac:dyDescent="0.25">
      <c r="H128"/>
    </row>
    <row r="129" spans="8:8" x14ac:dyDescent="0.25">
      <c r="H129"/>
    </row>
    <row r="130" spans="8:8" x14ac:dyDescent="0.25">
      <c r="H130"/>
    </row>
    <row r="131" spans="8:8" x14ac:dyDescent="0.25">
      <c r="H131"/>
    </row>
    <row r="132" spans="8:8" x14ac:dyDescent="0.25">
      <c r="H132"/>
    </row>
    <row r="133" spans="8:8" x14ac:dyDescent="0.25">
      <c r="H133"/>
    </row>
    <row r="134" spans="8:8" x14ac:dyDescent="0.25">
      <c r="H134"/>
    </row>
    <row r="135" spans="8:8" x14ac:dyDescent="0.25">
      <c r="H135"/>
    </row>
    <row r="136" spans="8:8" x14ac:dyDescent="0.25">
      <c r="H136"/>
    </row>
    <row r="137" spans="8:8" x14ac:dyDescent="0.25">
      <c r="H137"/>
    </row>
    <row r="138" spans="8:8" x14ac:dyDescent="0.25">
      <c r="H138"/>
    </row>
    <row r="139" spans="8:8" x14ac:dyDescent="0.25">
      <c r="H139"/>
    </row>
    <row r="140" spans="8:8" x14ac:dyDescent="0.25">
      <c r="H140"/>
    </row>
    <row r="141" spans="8:8" x14ac:dyDescent="0.25">
      <c r="H141"/>
    </row>
    <row r="142" spans="8:8" x14ac:dyDescent="0.25">
      <c r="H142"/>
    </row>
    <row r="143" spans="8:8" x14ac:dyDescent="0.25">
      <c r="H143"/>
    </row>
    <row r="144" spans="8:8" x14ac:dyDescent="0.25">
      <c r="H144"/>
    </row>
    <row r="145" spans="8:8" x14ac:dyDescent="0.25">
      <c r="H145"/>
    </row>
    <row r="146" spans="8:8" x14ac:dyDescent="0.25">
      <c r="H146"/>
    </row>
    <row r="147" spans="8:8" x14ac:dyDescent="0.25">
      <c r="H147"/>
    </row>
    <row r="148" spans="8:8" x14ac:dyDescent="0.25">
      <c r="H148"/>
    </row>
    <row r="149" spans="8:8" x14ac:dyDescent="0.25">
      <c r="H149"/>
    </row>
    <row r="150" spans="8:8" x14ac:dyDescent="0.25">
      <c r="H150"/>
    </row>
    <row r="151" spans="8:8" x14ac:dyDescent="0.25">
      <c r="H151"/>
    </row>
    <row r="152" spans="8:8" x14ac:dyDescent="0.25">
      <c r="H152"/>
    </row>
    <row r="153" spans="8:8" x14ac:dyDescent="0.25">
      <c r="H153"/>
    </row>
    <row r="154" spans="8:8" x14ac:dyDescent="0.25">
      <c r="H154"/>
    </row>
    <row r="155" spans="8:8" x14ac:dyDescent="0.25">
      <c r="H155"/>
    </row>
    <row r="156" spans="8:8" x14ac:dyDescent="0.25">
      <c r="H156"/>
    </row>
    <row r="157" spans="8:8" x14ac:dyDescent="0.25">
      <c r="H157"/>
    </row>
    <row r="158" spans="8:8" x14ac:dyDescent="0.25">
      <c r="H158"/>
    </row>
    <row r="159" spans="8:8" x14ac:dyDescent="0.25">
      <c r="H159"/>
    </row>
    <row r="160" spans="8:8" x14ac:dyDescent="0.25">
      <c r="H160"/>
    </row>
    <row r="161" spans="8:8" x14ac:dyDescent="0.25">
      <c r="H161"/>
    </row>
    <row r="162" spans="8:8" x14ac:dyDescent="0.25">
      <c r="H162"/>
    </row>
    <row r="163" spans="8:8" x14ac:dyDescent="0.25">
      <c r="H163"/>
    </row>
    <row r="164" spans="8:8" x14ac:dyDescent="0.25">
      <c r="H164"/>
    </row>
    <row r="165" spans="8:8" x14ac:dyDescent="0.25">
      <c r="H165"/>
    </row>
    <row r="166" spans="8:8" x14ac:dyDescent="0.25">
      <c r="H166"/>
    </row>
    <row r="167" spans="8:8" x14ac:dyDescent="0.25">
      <c r="H167"/>
    </row>
    <row r="168" spans="8:8" x14ac:dyDescent="0.25">
      <c r="H168"/>
    </row>
    <row r="169" spans="8:8" x14ac:dyDescent="0.25">
      <c r="H169"/>
    </row>
    <row r="170" spans="8:8" x14ac:dyDescent="0.25">
      <c r="H170"/>
    </row>
    <row r="171" spans="8:8" x14ac:dyDescent="0.25">
      <c r="H171"/>
    </row>
    <row r="172" spans="8:8" x14ac:dyDescent="0.25">
      <c r="H172"/>
    </row>
    <row r="173" spans="8:8" x14ac:dyDescent="0.25">
      <c r="H173"/>
    </row>
    <row r="174" spans="8:8" x14ac:dyDescent="0.25">
      <c r="H174"/>
    </row>
    <row r="175" spans="8:8" x14ac:dyDescent="0.25">
      <c r="H175"/>
    </row>
    <row r="176" spans="8:8" x14ac:dyDescent="0.25">
      <c r="H176"/>
    </row>
    <row r="177" spans="8:8" x14ac:dyDescent="0.25">
      <c r="H177"/>
    </row>
    <row r="178" spans="8:8" x14ac:dyDescent="0.25">
      <c r="H178"/>
    </row>
    <row r="179" spans="8:8" x14ac:dyDescent="0.25">
      <c r="H179"/>
    </row>
    <row r="180" spans="8:8" x14ac:dyDescent="0.25">
      <c r="H180"/>
    </row>
    <row r="181" spans="8:8" x14ac:dyDescent="0.25">
      <c r="H181"/>
    </row>
    <row r="182" spans="8:8" x14ac:dyDescent="0.25">
      <c r="H182"/>
    </row>
    <row r="183" spans="8:8" x14ac:dyDescent="0.25">
      <c r="H183"/>
    </row>
    <row r="184" spans="8:8" x14ac:dyDescent="0.25">
      <c r="H184"/>
    </row>
    <row r="185" spans="8:8" x14ac:dyDescent="0.25">
      <c r="H185"/>
    </row>
    <row r="186" spans="8:8" x14ac:dyDescent="0.25">
      <c r="H186"/>
    </row>
    <row r="187" spans="8:8" x14ac:dyDescent="0.25">
      <c r="H187"/>
    </row>
    <row r="188" spans="8:8" x14ac:dyDescent="0.25">
      <c r="H188"/>
    </row>
    <row r="189" spans="8:8" x14ac:dyDescent="0.25">
      <c r="H189"/>
    </row>
    <row r="190" spans="8:8" x14ac:dyDescent="0.25">
      <c r="H190"/>
    </row>
    <row r="191" spans="8:8" x14ac:dyDescent="0.25">
      <c r="H191"/>
    </row>
    <row r="192" spans="8:8" x14ac:dyDescent="0.25">
      <c r="H192"/>
    </row>
    <row r="193" spans="8:8" x14ac:dyDescent="0.25">
      <c r="H193"/>
    </row>
    <row r="194" spans="8:8" x14ac:dyDescent="0.25">
      <c r="H194"/>
    </row>
    <row r="195" spans="8:8" x14ac:dyDescent="0.25">
      <c r="H195"/>
    </row>
    <row r="196" spans="8:8" x14ac:dyDescent="0.25">
      <c r="H196"/>
    </row>
    <row r="197" spans="8:8" x14ac:dyDescent="0.25">
      <c r="H197"/>
    </row>
    <row r="198" spans="8:8" x14ac:dyDescent="0.25">
      <c r="H198"/>
    </row>
    <row r="199" spans="8:8" x14ac:dyDescent="0.25">
      <c r="H199"/>
    </row>
    <row r="200" spans="8:8" x14ac:dyDescent="0.25">
      <c r="H200"/>
    </row>
    <row r="201" spans="8:8" x14ac:dyDescent="0.25">
      <c r="H201"/>
    </row>
    <row r="202" spans="8:8" x14ac:dyDescent="0.25">
      <c r="H202"/>
    </row>
    <row r="203" spans="8:8" x14ac:dyDescent="0.25">
      <c r="H203"/>
    </row>
    <row r="204" spans="8:8" x14ac:dyDescent="0.25">
      <c r="H204"/>
    </row>
    <row r="205" spans="8:8" x14ac:dyDescent="0.25">
      <c r="H205"/>
    </row>
    <row r="206" spans="8:8" x14ac:dyDescent="0.25">
      <c r="H206"/>
    </row>
    <row r="207" spans="8:8" x14ac:dyDescent="0.25">
      <c r="H207"/>
    </row>
    <row r="208" spans="8:8" x14ac:dyDescent="0.25">
      <c r="H208"/>
    </row>
    <row r="209" spans="8:8" x14ac:dyDescent="0.25">
      <c r="H209"/>
    </row>
    <row r="210" spans="8:8" x14ac:dyDescent="0.25">
      <c r="H210"/>
    </row>
    <row r="211" spans="8:8" x14ac:dyDescent="0.25">
      <c r="H211"/>
    </row>
    <row r="212" spans="8:8" x14ac:dyDescent="0.25">
      <c r="H212"/>
    </row>
    <row r="213" spans="8:8" x14ac:dyDescent="0.25">
      <c r="H213"/>
    </row>
    <row r="214" spans="8:8" x14ac:dyDescent="0.25">
      <c r="H214"/>
    </row>
    <row r="215" spans="8:8" x14ac:dyDescent="0.25">
      <c r="H215"/>
    </row>
    <row r="216" spans="8:8" x14ac:dyDescent="0.25">
      <c r="H216"/>
    </row>
    <row r="217" spans="8:8" x14ac:dyDescent="0.25">
      <c r="H217"/>
    </row>
    <row r="218" spans="8:8" x14ac:dyDescent="0.25">
      <c r="H218"/>
    </row>
    <row r="219" spans="8:8" x14ac:dyDescent="0.25">
      <c r="H219"/>
    </row>
    <row r="220" spans="8:8" x14ac:dyDescent="0.25">
      <c r="H220"/>
    </row>
    <row r="221" spans="8:8" x14ac:dyDescent="0.25">
      <c r="H221"/>
    </row>
    <row r="222" spans="8:8" x14ac:dyDescent="0.25">
      <c r="H222"/>
    </row>
    <row r="223" spans="8:8" x14ac:dyDescent="0.25">
      <c r="H223"/>
    </row>
    <row r="224" spans="8:8" x14ac:dyDescent="0.25">
      <c r="H224"/>
    </row>
    <row r="225" spans="8:8" x14ac:dyDescent="0.25">
      <c r="H225"/>
    </row>
    <row r="226" spans="8:8" x14ac:dyDescent="0.25">
      <c r="H226"/>
    </row>
    <row r="227" spans="8:8" x14ac:dyDescent="0.25">
      <c r="H227"/>
    </row>
    <row r="228" spans="8:8" x14ac:dyDescent="0.25">
      <c r="H228"/>
    </row>
    <row r="229" spans="8:8" x14ac:dyDescent="0.25">
      <c r="H229"/>
    </row>
    <row r="230" spans="8:8" x14ac:dyDescent="0.25">
      <c r="H230"/>
    </row>
    <row r="231" spans="8:8" x14ac:dyDescent="0.25">
      <c r="H231"/>
    </row>
    <row r="232" spans="8:8" x14ac:dyDescent="0.25">
      <c r="H232"/>
    </row>
    <row r="233" spans="8:8" x14ac:dyDescent="0.25">
      <c r="H233"/>
    </row>
    <row r="234" spans="8:8" x14ac:dyDescent="0.25">
      <c r="H234"/>
    </row>
    <row r="235" spans="8:8" x14ac:dyDescent="0.25">
      <c r="H235"/>
    </row>
    <row r="236" spans="8:8" x14ac:dyDescent="0.25">
      <c r="H236"/>
    </row>
    <row r="237" spans="8:8" x14ac:dyDescent="0.25">
      <c r="H237"/>
    </row>
    <row r="238" spans="8:8" x14ac:dyDescent="0.25">
      <c r="H238"/>
    </row>
    <row r="239" spans="8:8" x14ac:dyDescent="0.25">
      <c r="H239"/>
    </row>
    <row r="240" spans="8:8" x14ac:dyDescent="0.25">
      <c r="H240"/>
    </row>
    <row r="241" spans="8:8" x14ac:dyDescent="0.25">
      <c r="H241"/>
    </row>
    <row r="242" spans="8:8" x14ac:dyDescent="0.25">
      <c r="H242"/>
    </row>
    <row r="243" spans="8:8" x14ac:dyDescent="0.25">
      <c r="H243"/>
    </row>
    <row r="244" spans="8:8" x14ac:dyDescent="0.25">
      <c r="H244"/>
    </row>
    <row r="245" spans="8:8" x14ac:dyDescent="0.25">
      <c r="H245"/>
    </row>
    <row r="246" spans="8:8" x14ac:dyDescent="0.25">
      <c r="H246"/>
    </row>
    <row r="247" spans="8:8" x14ac:dyDescent="0.25">
      <c r="H247"/>
    </row>
    <row r="248" spans="8:8" x14ac:dyDescent="0.25">
      <c r="H248"/>
    </row>
    <row r="249" spans="8:8" x14ac:dyDescent="0.25">
      <c r="H249"/>
    </row>
    <row r="250" spans="8:8" x14ac:dyDescent="0.25">
      <c r="H250"/>
    </row>
    <row r="251" spans="8:8" x14ac:dyDescent="0.25">
      <c r="H251"/>
    </row>
    <row r="252" spans="8:8" x14ac:dyDescent="0.25">
      <c r="H252"/>
    </row>
    <row r="253" spans="8:8" x14ac:dyDescent="0.25">
      <c r="H253"/>
    </row>
    <row r="254" spans="8:8" x14ac:dyDescent="0.25">
      <c r="H254"/>
    </row>
    <row r="255" spans="8:8" x14ac:dyDescent="0.25">
      <c r="H255"/>
    </row>
    <row r="256" spans="8:8" x14ac:dyDescent="0.25">
      <c r="H256"/>
    </row>
    <row r="257" spans="8:8" x14ac:dyDescent="0.25">
      <c r="H257"/>
    </row>
    <row r="258" spans="8:8" x14ac:dyDescent="0.25">
      <c r="H258"/>
    </row>
    <row r="259" spans="8:8" x14ac:dyDescent="0.25">
      <c r="H259"/>
    </row>
    <row r="260" spans="8:8" x14ac:dyDescent="0.25">
      <c r="H260"/>
    </row>
    <row r="261" spans="8:8" x14ac:dyDescent="0.25">
      <c r="H261"/>
    </row>
    <row r="262" spans="8:8" x14ac:dyDescent="0.25">
      <c r="H262"/>
    </row>
    <row r="263" spans="8:8" x14ac:dyDescent="0.25">
      <c r="H263"/>
    </row>
    <row r="264" spans="8:8" x14ac:dyDescent="0.25">
      <c r="H264"/>
    </row>
    <row r="265" spans="8:8" x14ac:dyDescent="0.25">
      <c r="H265"/>
    </row>
    <row r="266" spans="8:8" x14ac:dyDescent="0.25">
      <c r="H266"/>
    </row>
    <row r="267" spans="8:8" x14ac:dyDescent="0.25">
      <c r="H267"/>
    </row>
    <row r="268" spans="8:8" x14ac:dyDescent="0.25">
      <c r="H268"/>
    </row>
    <row r="269" spans="8:8" x14ac:dyDescent="0.25">
      <c r="H269"/>
    </row>
    <row r="270" spans="8:8" x14ac:dyDescent="0.25">
      <c r="H270"/>
    </row>
    <row r="271" spans="8:8" x14ac:dyDescent="0.25">
      <c r="H271"/>
    </row>
    <row r="272" spans="8:8" x14ac:dyDescent="0.25">
      <c r="H272"/>
    </row>
    <row r="273" spans="8:8" x14ac:dyDescent="0.25">
      <c r="H273"/>
    </row>
    <row r="274" spans="8:8" x14ac:dyDescent="0.25">
      <c r="H274"/>
    </row>
    <row r="275" spans="8:8" x14ac:dyDescent="0.25">
      <c r="H275"/>
    </row>
    <row r="276" spans="8:8" x14ac:dyDescent="0.25">
      <c r="H276"/>
    </row>
    <row r="277" spans="8:8" x14ac:dyDescent="0.25">
      <c r="H277"/>
    </row>
    <row r="278" spans="8:8" x14ac:dyDescent="0.25">
      <c r="H278"/>
    </row>
    <row r="279" spans="8:8" x14ac:dyDescent="0.25">
      <c r="H279"/>
    </row>
    <row r="280" spans="8:8" x14ac:dyDescent="0.25">
      <c r="H280"/>
    </row>
    <row r="281" spans="8:8" x14ac:dyDescent="0.25">
      <c r="H281"/>
    </row>
    <row r="282" spans="8:8" x14ac:dyDescent="0.25">
      <c r="H282"/>
    </row>
    <row r="283" spans="8:8" x14ac:dyDescent="0.25">
      <c r="H283"/>
    </row>
    <row r="284" spans="8:8" x14ac:dyDescent="0.25">
      <c r="H284"/>
    </row>
    <row r="285" spans="8:8" x14ac:dyDescent="0.25">
      <c r="H285"/>
    </row>
    <row r="286" spans="8:8" x14ac:dyDescent="0.25">
      <c r="H286"/>
    </row>
    <row r="287" spans="8:8" x14ac:dyDescent="0.25">
      <c r="H287"/>
    </row>
    <row r="288" spans="8:8" x14ac:dyDescent="0.25">
      <c r="H288"/>
    </row>
    <row r="289" spans="8:8" x14ac:dyDescent="0.25">
      <c r="H289"/>
    </row>
    <row r="290" spans="8:8" x14ac:dyDescent="0.25">
      <c r="H290"/>
    </row>
    <row r="291" spans="8:8" x14ac:dyDescent="0.25">
      <c r="H291"/>
    </row>
    <row r="292" spans="8:8" x14ac:dyDescent="0.25">
      <c r="H292"/>
    </row>
    <row r="293" spans="8:8" x14ac:dyDescent="0.25">
      <c r="H293"/>
    </row>
    <row r="294" spans="8:8" x14ac:dyDescent="0.25">
      <c r="H294"/>
    </row>
    <row r="295" spans="8:8" x14ac:dyDescent="0.25">
      <c r="H295"/>
    </row>
    <row r="296" spans="8:8" x14ac:dyDescent="0.25">
      <c r="H296"/>
    </row>
    <row r="297" spans="8:8" x14ac:dyDescent="0.25">
      <c r="H297"/>
    </row>
    <row r="298" spans="8:8" x14ac:dyDescent="0.25">
      <c r="H298"/>
    </row>
    <row r="299" spans="8:8" x14ac:dyDescent="0.25">
      <c r="H299"/>
    </row>
    <row r="300" spans="8:8" x14ac:dyDescent="0.25">
      <c r="H300"/>
    </row>
    <row r="301" spans="8:8" x14ac:dyDescent="0.25">
      <c r="H301"/>
    </row>
    <row r="302" spans="8:8" x14ac:dyDescent="0.25">
      <c r="H302"/>
    </row>
    <row r="303" spans="8:8" x14ac:dyDescent="0.25">
      <c r="H303"/>
    </row>
    <row r="304" spans="8:8" x14ac:dyDescent="0.25">
      <c r="H304"/>
    </row>
    <row r="305" spans="8:8" x14ac:dyDescent="0.25">
      <c r="H305"/>
    </row>
    <row r="306" spans="8:8" x14ac:dyDescent="0.25">
      <c r="H306"/>
    </row>
    <row r="307" spans="8:8" x14ac:dyDescent="0.25">
      <c r="H307"/>
    </row>
    <row r="308" spans="8:8" x14ac:dyDescent="0.25">
      <c r="H308"/>
    </row>
    <row r="309" spans="8:8" x14ac:dyDescent="0.25">
      <c r="H309"/>
    </row>
    <row r="310" spans="8:8" x14ac:dyDescent="0.25">
      <c r="H310"/>
    </row>
    <row r="311" spans="8:8" x14ac:dyDescent="0.25">
      <c r="H311"/>
    </row>
    <row r="312" spans="8:8" x14ac:dyDescent="0.25">
      <c r="H312"/>
    </row>
    <row r="313" spans="8:8" x14ac:dyDescent="0.25">
      <c r="H313"/>
    </row>
    <row r="314" spans="8:8" x14ac:dyDescent="0.25">
      <c r="H314"/>
    </row>
    <row r="315" spans="8:8" x14ac:dyDescent="0.25">
      <c r="H315"/>
    </row>
    <row r="316" spans="8:8" x14ac:dyDescent="0.25">
      <c r="H316"/>
    </row>
    <row r="317" spans="8:8" x14ac:dyDescent="0.25">
      <c r="H317"/>
    </row>
    <row r="318" spans="8:8" x14ac:dyDescent="0.25">
      <c r="H318"/>
    </row>
    <row r="319" spans="8:8" x14ac:dyDescent="0.25">
      <c r="H319"/>
    </row>
    <row r="320" spans="8:8" x14ac:dyDescent="0.25">
      <c r="H320"/>
    </row>
    <row r="321" spans="8:8" x14ac:dyDescent="0.25">
      <c r="H321"/>
    </row>
    <row r="322" spans="8:8" x14ac:dyDescent="0.25">
      <c r="H322"/>
    </row>
    <row r="323" spans="8:8" x14ac:dyDescent="0.25">
      <c r="H323"/>
    </row>
    <row r="324" spans="8:8" x14ac:dyDescent="0.25">
      <c r="H324"/>
    </row>
    <row r="325" spans="8:8" x14ac:dyDescent="0.25">
      <c r="H325"/>
    </row>
    <row r="326" spans="8:8" x14ac:dyDescent="0.25">
      <c r="H326"/>
    </row>
    <row r="327" spans="8:8" x14ac:dyDescent="0.25">
      <c r="H327"/>
    </row>
    <row r="328" spans="8:8" x14ac:dyDescent="0.25">
      <c r="H328"/>
    </row>
    <row r="329" spans="8:8" x14ac:dyDescent="0.25">
      <c r="H329"/>
    </row>
    <row r="330" spans="8:8" x14ac:dyDescent="0.25">
      <c r="H330"/>
    </row>
    <row r="331" spans="8:8" x14ac:dyDescent="0.25">
      <c r="H331"/>
    </row>
    <row r="332" spans="8:8" x14ac:dyDescent="0.25">
      <c r="H332"/>
    </row>
    <row r="333" spans="8:8" x14ac:dyDescent="0.25">
      <c r="H333"/>
    </row>
    <row r="334" spans="8:8" x14ac:dyDescent="0.25">
      <c r="H334"/>
    </row>
    <row r="335" spans="8:8" x14ac:dyDescent="0.25">
      <c r="H335"/>
    </row>
    <row r="336" spans="8:8" x14ac:dyDescent="0.25">
      <c r="H336"/>
    </row>
    <row r="337" spans="8:8" x14ac:dyDescent="0.25">
      <c r="H337"/>
    </row>
    <row r="338" spans="8:8" x14ac:dyDescent="0.25">
      <c r="H338"/>
    </row>
    <row r="339" spans="8:8" x14ac:dyDescent="0.25">
      <c r="H339"/>
    </row>
    <row r="340" spans="8:8" x14ac:dyDescent="0.25">
      <c r="H340"/>
    </row>
    <row r="341" spans="8:8" x14ac:dyDescent="0.25">
      <c r="H341"/>
    </row>
    <row r="342" spans="8:8" x14ac:dyDescent="0.25">
      <c r="H342"/>
    </row>
    <row r="343" spans="8:8" x14ac:dyDescent="0.25">
      <c r="H343"/>
    </row>
    <row r="344" spans="8:8" x14ac:dyDescent="0.25">
      <c r="H344"/>
    </row>
    <row r="345" spans="8:8" x14ac:dyDescent="0.25">
      <c r="H345"/>
    </row>
    <row r="346" spans="8:8" x14ac:dyDescent="0.25">
      <c r="H346"/>
    </row>
    <row r="347" spans="8:8" x14ac:dyDescent="0.25">
      <c r="H347"/>
    </row>
    <row r="348" spans="8:8" x14ac:dyDescent="0.25">
      <c r="H348"/>
    </row>
    <row r="349" spans="8:8" x14ac:dyDescent="0.25">
      <c r="H349"/>
    </row>
    <row r="350" spans="8:8" x14ac:dyDescent="0.25">
      <c r="H350"/>
    </row>
    <row r="351" spans="8:8" x14ac:dyDescent="0.25">
      <c r="H351"/>
    </row>
    <row r="352" spans="8:8" x14ac:dyDescent="0.25">
      <c r="H352"/>
    </row>
    <row r="353" spans="8:8" x14ac:dyDescent="0.25">
      <c r="H353"/>
    </row>
    <row r="354" spans="8:8" x14ac:dyDescent="0.25">
      <c r="H354"/>
    </row>
    <row r="355" spans="8:8" x14ac:dyDescent="0.25">
      <c r="H355"/>
    </row>
    <row r="356" spans="8:8" x14ac:dyDescent="0.25">
      <c r="H356"/>
    </row>
    <row r="357" spans="8:8" x14ac:dyDescent="0.25">
      <c r="H357"/>
    </row>
    <row r="358" spans="8:8" x14ac:dyDescent="0.25">
      <c r="H358"/>
    </row>
    <row r="359" spans="8:8" x14ac:dyDescent="0.25">
      <c r="H359"/>
    </row>
    <row r="360" spans="8:8" x14ac:dyDescent="0.25">
      <c r="H360"/>
    </row>
    <row r="361" spans="8:8" x14ac:dyDescent="0.25">
      <c r="H361"/>
    </row>
    <row r="362" spans="8:8" x14ac:dyDescent="0.25">
      <c r="H362"/>
    </row>
    <row r="363" spans="8:8" x14ac:dyDescent="0.25">
      <c r="H363"/>
    </row>
    <row r="364" spans="8:8" x14ac:dyDescent="0.25">
      <c r="H364"/>
    </row>
    <row r="365" spans="8:8" x14ac:dyDescent="0.25">
      <c r="H365"/>
    </row>
    <row r="366" spans="8:8" x14ac:dyDescent="0.25">
      <c r="H366"/>
    </row>
    <row r="367" spans="8:8" x14ac:dyDescent="0.25">
      <c r="H367"/>
    </row>
    <row r="368" spans="8:8" x14ac:dyDescent="0.25">
      <c r="H368"/>
    </row>
    <row r="369" spans="8:8" x14ac:dyDescent="0.25">
      <c r="H369"/>
    </row>
    <row r="370" spans="8:8" x14ac:dyDescent="0.25">
      <c r="H370"/>
    </row>
    <row r="371" spans="8:8" x14ac:dyDescent="0.25">
      <c r="H371"/>
    </row>
    <row r="372" spans="8:8" x14ac:dyDescent="0.25">
      <c r="H372"/>
    </row>
    <row r="373" spans="8:8" x14ac:dyDescent="0.25">
      <c r="H373"/>
    </row>
    <row r="374" spans="8:8" x14ac:dyDescent="0.25">
      <c r="H374"/>
    </row>
    <row r="375" spans="8:8" x14ac:dyDescent="0.25">
      <c r="H375"/>
    </row>
    <row r="376" spans="8:8" x14ac:dyDescent="0.25">
      <c r="H376"/>
    </row>
    <row r="377" spans="8:8" x14ac:dyDescent="0.25">
      <c r="H377"/>
    </row>
    <row r="378" spans="8:8" x14ac:dyDescent="0.25">
      <c r="H378"/>
    </row>
    <row r="379" spans="8:8" x14ac:dyDescent="0.25">
      <c r="H379"/>
    </row>
    <row r="380" spans="8:8" x14ac:dyDescent="0.25">
      <c r="H380"/>
    </row>
    <row r="381" spans="8:8" x14ac:dyDescent="0.25">
      <c r="H381"/>
    </row>
    <row r="382" spans="8:8" x14ac:dyDescent="0.25">
      <c r="H382"/>
    </row>
    <row r="383" spans="8:8" x14ac:dyDescent="0.25">
      <c r="H383"/>
    </row>
    <row r="384" spans="8:8" x14ac:dyDescent="0.25">
      <c r="H384"/>
    </row>
    <row r="385" spans="8:8" x14ac:dyDescent="0.25">
      <c r="H385"/>
    </row>
    <row r="386" spans="8:8" x14ac:dyDescent="0.25">
      <c r="H386"/>
    </row>
    <row r="387" spans="8:8" x14ac:dyDescent="0.25">
      <c r="H387"/>
    </row>
    <row r="388" spans="8:8" x14ac:dyDescent="0.25">
      <c r="H388"/>
    </row>
    <row r="389" spans="8:8" x14ac:dyDescent="0.25">
      <c r="H389"/>
    </row>
    <row r="390" spans="8:8" x14ac:dyDescent="0.25">
      <c r="H390"/>
    </row>
    <row r="391" spans="8:8" x14ac:dyDescent="0.25">
      <c r="H391"/>
    </row>
    <row r="392" spans="8:8" x14ac:dyDescent="0.25">
      <c r="H392"/>
    </row>
    <row r="393" spans="8:8" x14ac:dyDescent="0.25">
      <c r="H393"/>
    </row>
    <row r="394" spans="8:8" x14ac:dyDescent="0.25">
      <c r="H394"/>
    </row>
    <row r="395" spans="8:8" x14ac:dyDescent="0.25">
      <c r="H395"/>
    </row>
    <row r="396" spans="8:8" x14ac:dyDescent="0.25">
      <c r="H396"/>
    </row>
    <row r="397" spans="8:8" x14ac:dyDescent="0.25">
      <c r="H397"/>
    </row>
    <row r="398" spans="8:8" x14ac:dyDescent="0.25">
      <c r="H398"/>
    </row>
    <row r="399" spans="8:8" x14ac:dyDescent="0.25">
      <c r="H399"/>
    </row>
    <row r="400" spans="8:8" x14ac:dyDescent="0.25">
      <c r="H400"/>
    </row>
    <row r="401" spans="8:8" x14ac:dyDescent="0.25">
      <c r="H401"/>
    </row>
    <row r="402" spans="8:8" x14ac:dyDescent="0.25">
      <c r="H402"/>
    </row>
    <row r="403" spans="8:8" x14ac:dyDescent="0.25">
      <c r="H403"/>
    </row>
    <row r="404" spans="8:8" x14ac:dyDescent="0.25">
      <c r="H404"/>
    </row>
    <row r="405" spans="8:8" x14ac:dyDescent="0.25">
      <c r="H405"/>
    </row>
    <row r="406" spans="8:8" x14ac:dyDescent="0.25">
      <c r="H406"/>
    </row>
    <row r="407" spans="8:8" x14ac:dyDescent="0.25">
      <c r="H407"/>
    </row>
    <row r="408" spans="8:8" x14ac:dyDescent="0.25">
      <c r="H408"/>
    </row>
    <row r="409" spans="8:8" x14ac:dyDescent="0.25">
      <c r="H409"/>
    </row>
    <row r="410" spans="8:8" x14ac:dyDescent="0.25">
      <c r="H410"/>
    </row>
    <row r="411" spans="8:8" x14ac:dyDescent="0.25">
      <c r="H411"/>
    </row>
    <row r="412" spans="8:8" x14ac:dyDescent="0.25">
      <c r="H412"/>
    </row>
    <row r="413" spans="8:8" x14ac:dyDescent="0.25">
      <c r="H413"/>
    </row>
    <row r="414" spans="8:8" x14ac:dyDescent="0.25">
      <c r="H414"/>
    </row>
    <row r="415" spans="8:8" x14ac:dyDescent="0.25">
      <c r="H415"/>
    </row>
    <row r="416" spans="8:8" x14ac:dyDescent="0.25">
      <c r="H416"/>
    </row>
    <row r="417" spans="8:8" x14ac:dyDescent="0.25">
      <c r="H417"/>
    </row>
    <row r="418" spans="8:8" x14ac:dyDescent="0.25">
      <c r="H418"/>
    </row>
    <row r="419" spans="8:8" x14ac:dyDescent="0.25">
      <c r="H419"/>
    </row>
    <row r="420" spans="8:8" x14ac:dyDescent="0.25">
      <c r="H420"/>
    </row>
    <row r="421" spans="8:8" x14ac:dyDescent="0.25">
      <c r="H421"/>
    </row>
    <row r="422" spans="8:8" x14ac:dyDescent="0.25">
      <c r="H422"/>
    </row>
    <row r="423" spans="8:8" x14ac:dyDescent="0.25">
      <c r="H423"/>
    </row>
    <row r="424" spans="8:8" x14ac:dyDescent="0.25">
      <c r="H424"/>
    </row>
    <row r="425" spans="8:8" x14ac:dyDescent="0.25">
      <c r="H425"/>
    </row>
    <row r="426" spans="8:8" x14ac:dyDescent="0.25">
      <c r="H426"/>
    </row>
    <row r="427" spans="8:8" x14ac:dyDescent="0.25">
      <c r="H427"/>
    </row>
    <row r="428" spans="8:8" x14ac:dyDescent="0.25">
      <c r="H428"/>
    </row>
    <row r="429" spans="8:8" x14ac:dyDescent="0.25">
      <c r="H429"/>
    </row>
    <row r="430" spans="8:8" x14ac:dyDescent="0.25">
      <c r="H430"/>
    </row>
    <row r="431" spans="8:8" x14ac:dyDescent="0.25">
      <c r="H431"/>
    </row>
    <row r="432" spans="8:8" x14ac:dyDescent="0.25">
      <c r="H432"/>
    </row>
    <row r="433" spans="8:8" x14ac:dyDescent="0.25">
      <c r="H433"/>
    </row>
    <row r="434" spans="8:8" x14ac:dyDescent="0.25">
      <c r="H434"/>
    </row>
    <row r="435" spans="8:8" x14ac:dyDescent="0.25">
      <c r="H435"/>
    </row>
    <row r="436" spans="8:8" x14ac:dyDescent="0.25">
      <c r="H436"/>
    </row>
    <row r="437" spans="8:8" x14ac:dyDescent="0.25">
      <c r="H437"/>
    </row>
    <row r="438" spans="8:8" x14ac:dyDescent="0.25">
      <c r="H438"/>
    </row>
    <row r="439" spans="8:8" x14ac:dyDescent="0.25">
      <c r="H439"/>
    </row>
    <row r="440" spans="8:8" x14ac:dyDescent="0.25">
      <c r="H440"/>
    </row>
    <row r="441" spans="8:8" x14ac:dyDescent="0.25">
      <c r="H441"/>
    </row>
    <row r="442" spans="8:8" x14ac:dyDescent="0.25">
      <c r="H442"/>
    </row>
    <row r="443" spans="8:8" x14ac:dyDescent="0.25">
      <c r="H443"/>
    </row>
    <row r="444" spans="8:8" x14ac:dyDescent="0.25">
      <c r="H444"/>
    </row>
    <row r="445" spans="8:8" x14ac:dyDescent="0.25">
      <c r="H445"/>
    </row>
    <row r="446" spans="8:8" x14ac:dyDescent="0.25">
      <c r="H446"/>
    </row>
    <row r="447" spans="8:8" x14ac:dyDescent="0.25">
      <c r="H447"/>
    </row>
    <row r="448" spans="8:8" x14ac:dyDescent="0.25">
      <c r="H448"/>
    </row>
    <row r="449" spans="8:8" x14ac:dyDescent="0.25">
      <c r="H449"/>
    </row>
    <row r="450" spans="8:8" x14ac:dyDescent="0.25">
      <c r="H450"/>
    </row>
    <row r="451" spans="8:8" x14ac:dyDescent="0.25">
      <c r="H451"/>
    </row>
    <row r="452" spans="8:8" x14ac:dyDescent="0.25">
      <c r="H452"/>
    </row>
    <row r="453" spans="8:8" x14ac:dyDescent="0.25">
      <c r="H453"/>
    </row>
    <row r="454" spans="8:8" x14ac:dyDescent="0.25">
      <c r="H454"/>
    </row>
    <row r="455" spans="8:8" x14ac:dyDescent="0.25">
      <c r="H455"/>
    </row>
    <row r="456" spans="8:8" x14ac:dyDescent="0.25">
      <c r="H456"/>
    </row>
    <row r="457" spans="8:8" x14ac:dyDescent="0.25">
      <c r="H457"/>
    </row>
    <row r="458" spans="8:8" x14ac:dyDescent="0.25">
      <c r="H458"/>
    </row>
    <row r="459" spans="8:8" x14ac:dyDescent="0.25">
      <c r="H459"/>
    </row>
    <row r="460" spans="8:8" x14ac:dyDescent="0.25">
      <c r="H460"/>
    </row>
    <row r="461" spans="8:8" x14ac:dyDescent="0.25">
      <c r="H461"/>
    </row>
    <row r="462" spans="8:8" x14ac:dyDescent="0.25">
      <c r="H462"/>
    </row>
    <row r="463" spans="8:8" x14ac:dyDescent="0.25">
      <c r="H463"/>
    </row>
    <row r="464" spans="8:8" x14ac:dyDescent="0.25">
      <c r="H464"/>
    </row>
    <row r="465" spans="8:8" x14ac:dyDescent="0.25">
      <c r="H465"/>
    </row>
    <row r="466" spans="8:8" x14ac:dyDescent="0.25">
      <c r="H466"/>
    </row>
    <row r="467" spans="8:8" x14ac:dyDescent="0.25">
      <c r="H467"/>
    </row>
    <row r="468" spans="8:8" x14ac:dyDescent="0.25">
      <c r="H468"/>
    </row>
    <row r="469" spans="8:8" x14ac:dyDescent="0.25">
      <c r="H469"/>
    </row>
    <row r="470" spans="8:8" x14ac:dyDescent="0.25">
      <c r="H470"/>
    </row>
    <row r="471" spans="8:8" x14ac:dyDescent="0.25">
      <c r="H471"/>
    </row>
    <row r="472" spans="8:8" x14ac:dyDescent="0.25">
      <c r="H472"/>
    </row>
    <row r="473" spans="8:8" x14ac:dyDescent="0.25">
      <c r="H473"/>
    </row>
    <row r="474" spans="8:8" x14ac:dyDescent="0.25">
      <c r="H474"/>
    </row>
    <row r="475" spans="8:8" x14ac:dyDescent="0.25">
      <c r="H475"/>
    </row>
    <row r="476" spans="8:8" x14ac:dyDescent="0.25">
      <c r="H476"/>
    </row>
    <row r="477" spans="8:8" x14ac:dyDescent="0.25">
      <c r="H477"/>
    </row>
    <row r="478" spans="8:8" x14ac:dyDescent="0.25">
      <c r="H478"/>
    </row>
    <row r="479" spans="8:8" x14ac:dyDescent="0.25">
      <c r="H479"/>
    </row>
    <row r="480" spans="8:8" x14ac:dyDescent="0.25">
      <c r="H480"/>
    </row>
    <row r="481" spans="8:8" x14ac:dyDescent="0.25">
      <c r="H481"/>
    </row>
    <row r="482" spans="8:8" x14ac:dyDescent="0.25">
      <c r="H482"/>
    </row>
    <row r="483" spans="8:8" x14ac:dyDescent="0.25">
      <c r="H483"/>
    </row>
    <row r="484" spans="8:8" x14ac:dyDescent="0.25">
      <c r="H484"/>
    </row>
    <row r="485" spans="8:8" x14ac:dyDescent="0.25">
      <c r="H485"/>
    </row>
    <row r="486" spans="8:8" x14ac:dyDescent="0.25">
      <c r="H486"/>
    </row>
    <row r="487" spans="8:8" x14ac:dyDescent="0.25">
      <c r="H487"/>
    </row>
    <row r="488" spans="8:8" x14ac:dyDescent="0.25">
      <c r="H488"/>
    </row>
    <row r="489" spans="8:8" x14ac:dyDescent="0.25">
      <c r="H489"/>
    </row>
    <row r="490" spans="8:8" x14ac:dyDescent="0.25">
      <c r="H490"/>
    </row>
    <row r="491" spans="8:8" x14ac:dyDescent="0.25">
      <c r="H491"/>
    </row>
    <row r="492" spans="8:8" x14ac:dyDescent="0.25">
      <c r="H492"/>
    </row>
    <row r="493" spans="8:8" x14ac:dyDescent="0.25">
      <c r="H493"/>
    </row>
    <row r="494" spans="8:8" x14ac:dyDescent="0.25">
      <c r="H494"/>
    </row>
    <row r="495" spans="8:8" x14ac:dyDescent="0.25">
      <c r="H495"/>
    </row>
    <row r="496" spans="8:8" x14ac:dyDescent="0.25">
      <c r="H496"/>
    </row>
    <row r="497" spans="8:8" x14ac:dyDescent="0.25">
      <c r="H497"/>
    </row>
    <row r="498" spans="8:8" x14ac:dyDescent="0.25">
      <c r="H498"/>
    </row>
    <row r="499" spans="8:8" x14ac:dyDescent="0.25">
      <c r="H499"/>
    </row>
    <row r="500" spans="8:8" x14ac:dyDescent="0.25">
      <c r="H500"/>
    </row>
    <row r="501" spans="8:8" x14ac:dyDescent="0.25">
      <c r="H501"/>
    </row>
    <row r="502" spans="8:8" x14ac:dyDescent="0.25">
      <c r="H502"/>
    </row>
    <row r="503" spans="8:8" x14ac:dyDescent="0.25">
      <c r="H503"/>
    </row>
    <row r="504" spans="8:8" x14ac:dyDescent="0.25">
      <c r="H504"/>
    </row>
    <row r="505" spans="8:8" x14ac:dyDescent="0.25">
      <c r="H505"/>
    </row>
    <row r="506" spans="8:8" x14ac:dyDescent="0.25">
      <c r="H506"/>
    </row>
    <row r="507" spans="8:8" x14ac:dyDescent="0.25">
      <c r="H507"/>
    </row>
    <row r="508" spans="8:8" x14ac:dyDescent="0.25">
      <c r="H508"/>
    </row>
    <row r="509" spans="8:8" x14ac:dyDescent="0.25">
      <c r="H509"/>
    </row>
    <row r="510" spans="8:8" x14ac:dyDescent="0.25">
      <c r="H510"/>
    </row>
    <row r="511" spans="8:8" x14ac:dyDescent="0.25">
      <c r="H511"/>
    </row>
    <row r="512" spans="8:8" x14ac:dyDescent="0.25">
      <c r="H512"/>
    </row>
    <row r="513" spans="8:8" x14ac:dyDescent="0.25">
      <c r="H513"/>
    </row>
    <row r="514" spans="8:8" x14ac:dyDescent="0.25">
      <c r="H514"/>
    </row>
    <row r="515" spans="8:8" x14ac:dyDescent="0.25">
      <c r="H515"/>
    </row>
    <row r="516" spans="8:8" x14ac:dyDescent="0.25">
      <c r="H516"/>
    </row>
    <row r="517" spans="8:8" x14ac:dyDescent="0.25">
      <c r="H517"/>
    </row>
    <row r="518" spans="8:8" x14ac:dyDescent="0.25">
      <c r="H518"/>
    </row>
    <row r="519" spans="8:8" x14ac:dyDescent="0.25">
      <c r="H519"/>
    </row>
    <row r="520" spans="8:8" x14ac:dyDescent="0.25">
      <c r="H520"/>
    </row>
    <row r="521" spans="8:8" x14ac:dyDescent="0.25">
      <c r="H521"/>
    </row>
    <row r="522" spans="8:8" x14ac:dyDescent="0.25">
      <c r="H522"/>
    </row>
    <row r="523" spans="8:8" x14ac:dyDescent="0.25">
      <c r="H523"/>
    </row>
    <row r="524" spans="8:8" x14ac:dyDescent="0.25">
      <c r="H524"/>
    </row>
    <row r="525" spans="8:8" x14ac:dyDescent="0.25">
      <c r="H525"/>
    </row>
    <row r="526" spans="8:8" x14ac:dyDescent="0.25">
      <c r="H526"/>
    </row>
    <row r="527" spans="8:8" x14ac:dyDescent="0.25">
      <c r="H527"/>
    </row>
    <row r="528" spans="8:8" x14ac:dyDescent="0.25">
      <c r="H528"/>
    </row>
    <row r="529" spans="8:8" x14ac:dyDescent="0.25">
      <c r="H529"/>
    </row>
    <row r="530" spans="8:8" x14ac:dyDescent="0.25">
      <c r="H530"/>
    </row>
    <row r="531" spans="8:8" x14ac:dyDescent="0.25">
      <c r="H531"/>
    </row>
    <row r="532" spans="8:8" x14ac:dyDescent="0.25">
      <c r="H532"/>
    </row>
    <row r="533" spans="8:8" x14ac:dyDescent="0.25">
      <c r="H533"/>
    </row>
    <row r="534" spans="8:8" x14ac:dyDescent="0.25">
      <c r="H534"/>
    </row>
    <row r="535" spans="8:8" x14ac:dyDescent="0.25">
      <c r="H535"/>
    </row>
    <row r="536" spans="8:8" x14ac:dyDescent="0.25">
      <c r="H536"/>
    </row>
    <row r="537" spans="8:8" x14ac:dyDescent="0.25">
      <c r="H537"/>
    </row>
    <row r="538" spans="8:8" x14ac:dyDescent="0.25">
      <c r="H538"/>
    </row>
    <row r="539" spans="8:8" x14ac:dyDescent="0.25">
      <c r="H539"/>
    </row>
    <row r="540" spans="8:8" x14ac:dyDescent="0.25">
      <c r="H540"/>
    </row>
    <row r="541" spans="8:8" x14ac:dyDescent="0.25">
      <c r="H541"/>
    </row>
    <row r="542" spans="8:8" x14ac:dyDescent="0.25">
      <c r="H542"/>
    </row>
    <row r="543" spans="8:8" x14ac:dyDescent="0.25">
      <c r="H543"/>
    </row>
    <row r="544" spans="8:8" x14ac:dyDescent="0.25">
      <c r="H544"/>
    </row>
    <row r="545" spans="8:8" x14ac:dyDescent="0.25">
      <c r="H545"/>
    </row>
    <row r="546" spans="8:8" x14ac:dyDescent="0.25">
      <c r="H546"/>
    </row>
    <row r="547" spans="8:8" x14ac:dyDescent="0.25">
      <c r="H547"/>
    </row>
    <row r="548" spans="8:8" x14ac:dyDescent="0.25">
      <c r="H548"/>
    </row>
    <row r="549" spans="8:8" x14ac:dyDescent="0.25">
      <c r="H549"/>
    </row>
    <row r="550" spans="8:8" x14ac:dyDescent="0.25">
      <c r="H550"/>
    </row>
    <row r="551" spans="8:8" x14ac:dyDescent="0.25">
      <c r="H551"/>
    </row>
    <row r="552" spans="8:8" x14ac:dyDescent="0.25">
      <c r="H552"/>
    </row>
    <row r="553" spans="8:8" x14ac:dyDescent="0.25">
      <c r="H553"/>
    </row>
    <row r="554" spans="8:8" x14ac:dyDescent="0.25">
      <c r="H554"/>
    </row>
    <row r="555" spans="8:8" x14ac:dyDescent="0.25">
      <c r="H555"/>
    </row>
    <row r="556" spans="8:8" x14ac:dyDescent="0.25">
      <c r="H556"/>
    </row>
    <row r="557" spans="8:8" x14ac:dyDescent="0.25">
      <c r="H557"/>
    </row>
    <row r="558" spans="8:8" x14ac:dyDescent="0.25">
      <c r="H558"/>
    </row>
    <row r="559" spans="8:8" x14ac:dyDescent="0.25">
      <c r="H559"/>
    </row>
    <row r="560" spans="8:8" x14ac:dyDescent="0.25">
      <c r="H560"/>
    </row>
    <row r="561" spans="8:8" x14ac:dyDescent="0.25">
      <c r="H561"/>
    </row>
    <row r="562" spans="8:8" x14ac:dyDescent="0.25">
      <c r="H562"/>
    </row>
    <row r="563" spans="8:8" x14ac:dyDescent="0.25">
      <c r="H563"/>
    </row>
    <row r="564" spans="8:8" x14ac:dyDescent="0.25">
      <c r="H564"/>
    </row>
    <row r="565" spans="8:8" x14ac:dyDescent="0.25">
      <c r="H565"/>
    </row>
    <row r="566" spans="8:8" x14ac:dyDescent="0.25">
      <c r="H566"/>
    </row>
    <row r="567" spans="8:8" x14ac:dyDescent="0.25">
      <c r="H567"/>
    </row>
    <row r="568" spans="8:8" x14ac:dyDescent="0.25">
      <c r="H568"/>
    </row>
    <row r="569" spans="8:8" x14ac:dyDescent="0.25">
      <c r="H569"/>
    </row>
    <row r="570" spans="8:8" x14ac:dyDescent="0.25">
      <c r="H570"/>
    </row>
    <row r="571" spans="8:8" x14ac:dyDescent="0.25">
      <c r="H571"/>
    </row>
    <row r="572" spans="8:8" x14ac:dyDescent="0.25">
      <c r="H572"/>
    </row>
    <row r="573" spans="8:8" x14ac:dyDescent="0.25">
      <c r="H573"/>
    </row>
    <row r="574" spans="8:8" x14ac:dyDescent="0.25">
      <c r="H574"/>
    </row>
    <row r="575" spans="8:8" x14ac:dyDescent="0.25">
      <c r="H575"/>
    </row>
    <row r="576" spans="8:8" x14ac:dyDescent="0.25">
      <c r="H576"/>
    </row>
    <row r="577" spans="8:8" x14ac:dyDescent="0.25">
      <c r="H577"/>
    </row>
    <row r="578" spans="8:8" x14ac:dyDescent="0.25">
      <c r="H578"/>
    </row>
    <row r="579" spans="8:8" x14ac:dyDescent="0.25">
      <c r="H579"/>
    </row>
    <row r="580" spans="8:8" x14ac:dyDescent="0.25">
      <c r="H580"/>
    </row>
    <row r="581" spans="8:8" x14ac:dyDescent="0.25">
      <c r="H581"/>
    </row>
    <row r="582" spans="8:8" x14ac:dyDescent="0.25">
      <c r="H582"/>
    </row>
    <row r="583" spans="8:8" x14ac:dyDescent="0.25">
      <c r="H583"/>
    </row>
    <row r="584" spans="8:8" x14ac:dyDescent="0.25">
      <c r="H584"/>
    </row>
    <row r="585" spans="8:8" x14ac:dyDescent="0.25">
      <c r="H585"/>
    </row>
    <row r="586" spans="8:8" x14ac:dyDescent="0.25">
      <c r="H586"/>
    </row>
    <row r="587" spans="8:8" x14ac:dyDescent="0.25">
      <c r="H587"/>
    </row>
    <row r="588" spans="8:8" x14ac:dyDescent="0.25">
      <c r="H588"/>
    </row>
    <row r="589" spans="8:8" x14ac:dyDescent="0.25">
      <c r="H589"/>
    </row>
    <row r="590" spans="8:8" x14ac:dyDescent="0.25">
      <c r="H590"/>
    </row>
    <row r="591" spans="8:8" x14ac:dyDescent="0.25">
      <c r="H591"/>
    </row>
    <row r="592" spans="8:8" x14ac:dyDescent="0.25">
      <c r="H592"/>
    </row>
    <row r="593" spans="8:8" x14ac:dyDescent="0.25">
      <c r="H593"/>
    </row>
    <row r="594" spans="8:8" x14ac:dyDescent="0.25">
      <c r="H594"/>
    </row>
    <row r="595" spans="8:8" x14ac:dyDescent="0.25">
      <c r="H595"/>
    </row>
    <row r="596" spans="8:8" x14ac:dyDescent="0.25">
      <c r="H596"/>
    </row>
    <row r="597" spans="8:8" x14ac:dyDescent="0.25">
      <c r="H597"/>
    </row>
    <row r="598" spans="8:8" x14ac:dyDescent="0.25">
      <c r="H598"/>
    </row>
    <row r="599" spans="8:8" x14ac:dyDescent="0.25">
      <c r="H599"/>
    </row>
    <row r="600" spans="8:8" x14ac:dyDescent="0.25">
      <c r="H600"/>
    </row>
    <row r="601" spans="8:8" x14ac:dyDescent="0.25">
      <c r="H601"/>
    </row>
    <row r="602" spans="8:8" x14ac:dyDescent="0.25">
      <c r="H602"/>
    </row>
    <row r="603" spans="8:8" x14ac:dyDescent="0.25">
      <c r="H603"/>
    </row>
    <row r="604" spans="8:8" x14ac:dyDescent="0.25">
      <c r="H604"/>
    </row>
    <row r="605" spans="8:8" x14ac:dyDescent="0.25">
      <c r="H605"/>
    </row>
    <row r="606" spans="8:8" x14ac:dyDescent="0.25">
      <c r="H606"/>
    </row>
    <row r="607" spans="8:8" x14ac:dyDescent="0.25">
      <c r="H607"/>
    </row>
    <row r="608" spans="8:8" x14ac:dyDescent="0.25">
      <c r="H608"/>
    </row>
    <row r="609" spans="8:8" x14ac:dyDescent="0.25">
      <c r="H609"/>
    </row>
    <row r="610" spans="8:8" x14ac:dyDescent="0.25">
      <c r="H610"/>
    </row>
    <row r="611" spans="8:8" x14ac:dyDescent="0.25">
      <c r="H611"/>
    </row>
    <row r="612" spans="8:8" x14ac:dyDescent="0.25">
      <c r="H612"/>
    </row>
    <row r="613" spans="8:8" x14ac:dyDescent="0.25">
      <c r="H613"/>
    </row>
    <row r="614" spans="8:8" x14ac:dyDescent="0.25">
      <c r="H614"/>
    </row>
    <row r="615" spans="8:8" x14ac:dyDescent="0.25">
      <c r="H615"/>
    </row>
    <row r="616" spans="8:8" x14ac:dyDescent="0.25">
      <c r="H616"/>
    </row>
    <row r="617" spans="8:8" x14ac:dyDescent="0.25">
      <c r="H617"/>
    </row>
    <row r="618" spans="8:8" x14ac:dyDescent="0.25">
      <c r="H618"/>
    </row>
    <row r="619" spans="8:8" x14ac:dyDescent="0.25">
      <c r="H619"/>
    </row>
    <row r="620" spans="8:8" x14ac:dyDescent="0.25">
      <c r="H620"/>
    </row>
    <row r="621" spans="8:8" x14ac:dyDescent="0.25">
      <c r="H621"/>
    </row>
    <row r="622" spans="8:8" x14ac:dyDescent="0.25">
      <c r="H622"/>
    </row>
    <row r="623" spans="8:8" x14ac:dyDescent="0.25">
      <c r="H623"/>
    </row>
    <row r="624" spans="8:8" x14ac:dyDescent="0.25">
      <c r="H624"/>
    </row>
    <row r="625" spans="8:8" x14ac:dyDescent="0.25">
      <c r="H625"/>
    </row>
    <row r="626" spans="8:8" x14ac:dyDescent="0.25">
      <c r="H626"/>
    </row>
    <row r="627" spans="8:8" x14ac:dyDescent="0.25">
      <c r="H627"/>
    </row>
    <row r="628" spans="8:8" x14ac:dyDescent="0.25">
      <c r="H628"/>
    </row>
    <row r="629" spans="8:8" x14ac:dyDescent="0.25">
      <c r="H629"/>
    </row>
    <row r="630" spans="8:8" x14ac:dyDescent="0.25">
      <c r="H630"/>
    </row>
    <row r="631" spans="8:8" x14ac:dyDescent="0.25">
      <c r="H631"/>
    </row>
    <row r="632" spans="8:8" x14ac:dyDescent="0.25">
      <c r="H632"/>
    </row>
    <row r="633" spans="8:8" x14ac:dyDescent="0.25">
      <c r="H633"/>
    </row>
    <row r="634" spans="8:8" x14ac:dyDescent="0.25">
      <c r="H634"/>
    </row>
    <row r="635" spans="8:8" x14ac:dyDescent="0.25">
      <c r="H635"/>
    </row>
    <row r="636" spans="8:8" x14ac:dyDescent="0.25">
      <c r="H636"/>
    </row>
    <row r="637" spans="8:8" x14ac:dyDescent="0.25">
      <c r="H637"/>
    </row>
    <row r="638" spans="8:8" x14ac:dyDescent="0.25">
      <c r="H638"/>
    </row>
    <row r="639" spans="8:8" x14ac:dyDescent="0.25">
      <c r="H639"/>
    </row>
    <row r="640" spans="8:8" x14ac:dyDescent="0.25">
      <c r="H640"/>
    </row>
    <row r="641" spans="8:8" x14ac:dyDescent="0.25">
      <c r="H641"/>
    </row>
    <row r="642" spans="8:8" x14ac:dyDescent="0.25">
      <c r="H642"/>
    </row>
    <row r="643" spans="8:8" x14ac:dyDescent="0.25">
      <c r="H643"/>
    </row>
    <row r="644" spans="8:8" x14ac:dyDescent="0.25">
      <c r="H644"/>
    </row>
    <row r="645" spans="8:8" x14ac:dyDescent="0.25">
      <c r="H645"/>
    </row>
    <row r="646" spans="8:8" x14ac:dyDescent="0.25">
      <c r="H646"/>
    </row>
    <row r="647" spans="8:8" x14ac:dyDescent="0.25">
      <c r="H647"/>
    </row>
    <row r="648" spans="8:8" x14ac:dyDescent="0.25">
      <c r="H648"/>
    </row>
    <row r="649" spans="8:8" x14ac:dyDescent="0.25">
      <c r="H649"/>
    </row>
    <row r="650" spans="8:8" x14ac:dyDescent="0.25">
      <c r="H650"/>
    </row>
    <row r="651" spans="8:8" x14ac:dyDescent="0.25">
      <c r="H651"/>
    </row>
    <row r="652" spans="8:8" x14ac:dyDescent="0.25">
      <c r="H652"/>
    </row>
    <row r="653" spans="8:8" x14ac:dyDescent="0.25">
      <c r="H653"/>
    </row>
    <row r="654" spans="8:8" x14ac:dyDescent="0.25">
      <c r="H654"/>
    </row>
    <row r="655" spans="8:8" x14ac:dyDescent="0.25">
      <c r="H655"/>
    </row>
    <row r="656" spans="8:8" x14ac:dyDescent="0.25">
      <c r="H656"/>
    </row>
    <row r="657" spans="8:8" x14ac:dyDescent="0.25">
      <c r="H657"/>
    </row>
    <row r="658" spans="8:8" x14ac:dyDescent="0.25">
      <c r="H658"/>
    </row>
    <row r="659" spans="8:8" x14ac:dyDescent="0.25">
      <c r="H659"/>
    </row>
    <row r="660" spans="8:8" x14ac:dyDescent="0.25">
      <c r="H660"/>
    </row>
    <row r="661" spans="8:8" x14ac:dyDescent="0.25">
      <c r="H661"/>
    </row>
    <row r="662" spans="8:8" x14ac:dyDescent="0.25">
      <c r="H662"/>
    </row>
    <row r="663" spans="8:8" x14ac:dyDescent="0.25">
      <c r="H663"/>
    </row>
    <row r="664" spans="8:8" x14ac:dyDescent="0.25">
      <c r="H664"/>
    </row>
    <row r="665" spans="8:8" x14ac:dyDescent="0.25">
      <c r="H665"/>
    </row>
    <row r="666" spans="8:8" x14ac:dyDescent="0.25">
      <c r="H666"/>
    </row>
    <row r="667" spans="8:8" x14ac:dyDescent="0.25">
      <c r="H667"/>
    </row>
    <row r="668" spans="8:8" x14ac:dyDescent="0.25">
      <c r="H668"/>
    </row>
    <row r="669" spans="8:8" x14ac:dyDescent="0.25">
      <c r="H669"/>
    </row>
    <row r="670" spans="8:8" x14ac:dyDescent="0.25">
      <c r="H670"/>
    </row>
    <row r="671" spans="8:8" x14ac:dyDescent="0.25">
      <c r="H671"/>
    </row>
    <row r="672" spans="8:8" x14ac:dyDescent="0.25">
      <c r="H672"/>
    </row>
    <row r="673" spans="8:8" x14ac:dyDescent="0.25">
      <c r="H673"/>
    </row>
    <row r="674" spans="8:8" x14ac:dyDescent="0.25">
      <c r="H674"/>
    </row>
    <row r="675" spans="8:8" x14ac:dyDescent="0.25">
      <c r="H675"/>
    </row>
    <row r="676" spans="8:8" x14ac:dyDescent="0.25">
      <c r="H676"/>
    </row>
    <row r="677" spans="8:8" x14ac:dyDescent="0.25">
      <c r="H677"/>
    </row>
    <row r="678" spans="8:8" x14ac:dyDescent="0.25">
      <c r="H678"/>
    </row>
    <row r="679" spans="8:8" x14ac:dyDescent="0.25">
      <c r="H679"/>
    </row>
    <row r="680" spans="8:8" x14ac:dyDescent="0.25">
      <c r="H680"/>
    </row>
    <row r="681" spans="8:8" x14ac:dyDescent="0.25">
      <c r="H681"/>
    </row>
    <row r="682" spans="8:8" x14ac:dyDescent="0.25">
      <c r="H682"/>
    </row>
    <row r="683" spans="8:8" x14ac:dyDescent="0.25">
      <c r="H683"/>
    </row>
    <row r="684" spans="8:8" x14ac:dyDescent="0.25">
      <c r="H684"/>
    </row>
    <row r="685" spans="8:8" x14ac:dyDescent="0.25">
      <c r="H685"/>
    </row>
    <row r="686" spans="8:8" x14ac:dyDescent="0.25">
      <c r="H686"/>
    </row>
    <row r="687" spans="8:8" x14ac:dyDescent="0.25">
      <c r="H687"/>
    </row>
    <row r="688" spans="8:8" x14ac:dyDescent="0.25">
      <c r="H688"/>
    </row>
    <row r="689" spans="8:8" x14ac:dyDescent="0.25">
      <c r="H689"/>
    </row>
    <row r="690" spans="8:8" x14ac:dyDescent="0.25">
      <c r="H690"/>
    </row>
    <row r="691" spans="8:8" x14ac:dyDescent="0.25">
      <c r="H691"/>
    </row>
    <row r="692" spans="8:8" x14ac:dyDescent="0.25">
      <c r="H692"/>
    </row>
    <row r="693" spans="8:8" x14ac:dyDescent="0.25">
      <c r="H693"/>
    </row>
    <row r="694" spans="8:8" x14ac:dyDescent="0.25">
      <c r="H694"/>
    </row>
    <row r="695" spans="8:8" x14ac:dyDescent="0.25">
      <c r="H695"/>
    </row>
    <row r="696" spans="8:8" x14ac:dyDescent="0.25">
      <c r="H696"/>
    </row>
    <row r="697" spans="8:8" x14ac:dyDescent="0.25">
      <c r="H697"/>
    </row>
    <row r="698" spans="8:8" x14ac:dyDescent="0.25">
      <c r="H698"/>
    </row>
    <row r="699" spans="8:8" x14ac:dyDescent="0.25">
      <c r="H699"/>
    </row>
    <row r="700" spans="8:8" x14ac:dyDescent="0.25">
      <c r="H700"/>
    </row>
    <row r="701" spans="8:8" x14ac:dyDescent="0.25">
      <c r="H701"/>
    </row>
    <row r="702" spans="8:8" x14ac:dyDescent="0.25">
      <c r="H702"/>
    </row>
    <row r="703" spans="8:8" x14ac:dyDescent="0.25">
      <c r="H703"/>
    </row>
    <row r="704" spans="8:8" x14ac:dyDescent="0.25">
      <c r="H704"/>
    </row>
    <row r="705" spans="8:8" x14ac:dyDescent="0.25">
      <c r="H705"/>
    </row>
    <row r="706" spans="8:8" x14ac:dyDescent="0.25">
      <c r="H706"/>
    </row>
    <row r="707" spans="8:8" x14ac:dyDescent="0.25">
      <c r="H707"/>
    </row>
    <row r="708" spans="8:8" x14ac:dyDescent="0.25">
      <c r="H708"/>
    </row>
    <row r="709" spans="8:8" x14ac:dyDescent="0.25">
      <c r="H709"/>
    </row>
    <row r="710" spans="8:8" x14ac:dyDescent="0.25">
      <c r="H710"/>
    </row>
    <row r="711" spans="8:8" x14ac:dyDescent="0.25">
      <c r="H711"/>
    </row>
    <row r="712" spans="8:8" x14ac:dyDescent="0.25">
      <c r="H712"/>
    </row>
    <row r="713" spans="8:8" x14ac:dyDescent="0.25">
      <c r="H713"/>
    </row>
    <row r="714" spans="8:8" x14ac:dyDescent="0.25">
      <c r="H714"/>
    </row>
    <row r="715" spans="8:8" x14ac:dyDescent="0.25">
      <c r="H715"/>
    </row>
    <row r="716" spans="8:8" x14ac:dyDescent="0.25">
      <c r="H716"/>
    </row>
    <row r="717" spans="8:8" x14ac:dyDescent="0.25">
      <c r="H717"/>
    </row>
    <row r="718" spans="8:8" x14ac:dyDescent="0.25">
      <c r="H718"/>
    </row>
    <row r="719" spans="8:8" x14ac:dyDescent="0.25">
      <c r="H719"/>
    </row>
    <row r="720" spans="8:8" x14ac:dyDescent="0.25">
      <c r="H720"/>
    </row>
    <row r="721" spans="8:8" x14ac:dyDescent="0.25">
      <c r="H721"/>
    </row>
    <row r="722" spans="8:8" x14ac:dyDescent="0.25">
      <c r="H722"/>
    </row>
    <row r="723" spans="8:8" x14ac:dyDescent="0.25">
      <c r="H723"/>
    </row>
    <row r="724" spans="8:8" x14ac:dyDescent="0.25">
      <c r="H724"/>
    </row>
    <row r="725" spans="8:8" x14ac:dyDescent="0.25">
      <c r="H725"/>
    </row>
    <row r="726" spans="8:8" x14ac:dyDescent="0.25">
      <c r="H726"/>
    </row>
    <row r="727" spans="8:8" x14ac:dyDescent="0.25">
      <c r="H727"/>
    </row>
    <row r="728" spans="8:8" x14ac:dyDescent="0.25">
      <c r="H728"/>
    </row>
    <row r="729" spans="8:8" x14ac:dyDescent="0.25">
      <c r="H729"/>
    </row>
    <row r="730" spans="8:8" x14ac:dyDescent="0.25">
      <c r="H730"/>
    </row>
    <row r="731" spans="8:8" x14ac:dyDescent="0.25">
      <c r="H731"/>
    </row>
    <row r="732" spans="8:8" x14ac:dyDescent="0.25">
      <c r="H732"/>
    </row>
    <row r="733" spans="8:8" x14ac:dyDescent="0.25">
      <c r="H733"/>
    </row>
    <row r="734" spans="8:8" x14ac:dyDescent="0.25">
      <c r="H734"/>
    </row>
    <row r="735" spans="8:8" x14ac:dyDescent="0.25">
      <c r="H735"/>
    </row>
    <row r="736" spans="8:8" x14ac:dyDescent="0.25">
      <c r="H736"/>
    </row>
    <row r="737" spans="8:8" x14ac:dyDescent="0.25">
      <c r="H737"/>
    </row>
    <row r="738" spans="8:8" x14ac:dyDescent="0.25">
      <c r="H738"/>
    </row>
    <row r="739" spans="8:8" x14ac:dyDescent="0.25">
      <c r="H739"/>
    </row>
    <row r="740" spans="8:8" x14ac:dyDescent="0.25">
      <c r="H740"/>
    </row>
    <row r="741" spans="8:8" x14ac:dyDescent="0.25">
      <c r="H741"/>
    </row>
    <row r="742" spans="8:8" x14ac:dyDescent="0.25">
      <c r="H742"/>
    </row>
    <row r="743" spans="8:8" x14ac:dyDescent="0.25">
      <c r="H743"/>
    </row>
    <row r="744" spans="8:8" x14ac:dyDescent="0.25">
      <c r="H744"/>
    </row>
    <row r="745" spans="8:8" x14ac:dyDescent="0.25">
      <c r="H745"/>
    </row>
    <row r="746" spans="8:8" x14ac:dyDescent="0.25">
      <c r="H746"/>
    </row>
    <row r="747" spans="8:8" x14ac:dyDescent="0.25">
      <c r="H747"/>
    </row>
    <row r="748" spans="8:8" x14ac:dyDescent="0.25">
      <c r="H748"/>
    </row>
    <row r="749" spans="8:8" x14ac:dyDescent="0.25">
      <c r="H749"/>
    </row>
    <row r="750" spans="8:8" x14ac:dyDescent="0.25">
      <c r="H750"/>
    </row>
    <row r="751" spans="8:8" x14ac:dyDescent="0.25">
      <c r="H751"/>
    </row>
    <row r="752" spans="8:8" x14ac:dyDescent="0.25">
      <c r="H752"/>
    </row>
    <row r="753" spans="8:8" x14ac:dyDescent="0.25">
      <c r="H753"/>
    </row>
    <row r="754" spans="8:8" x14ac:dyDescent="0.25">
      <c r="H754"/>
    </row>
    <row r="755" spans="8:8" x14ac:dyDescent="0.25">
      <c r="H755"/>
    </row>
    <row r="756" spans="8:8" x14ac:dyDescent="0.25">
      <c r="H756"/>
    </row>
    <row r="757" spans="8:8" x14ac:dyDescent="0.25">
      <c r="H757"/>
    </row>
    <row r="758" spans="8:8" x14ac:dyDescent="0.25">
      <c r="H758"/>
    </row>
    <row r="759" spans="8:8" x14ac:dyDescent="0.25">
      <c r="H759"/>
    </row>
    <row r="760" spans="8:8" x14ac:dyDescent="0.25">
      <c r="H760"/>
    </row>
    <row r="761" spans="8:8" x14ac:dyDescent="0.25">
      <c r="H761"/>
    </row>
    <row r="762" spans="8:8" x14ac:dyDescent="0.25">
      <c r="H762"/>
    </row>
    <row r="763" spans="8:8" x14ac:dyDescent="0.25">
      <c r="H763"/>
    </row>
    <row r="764" spans="8:8" x14ac:dyDescent="0.25">
      <c r="H764"/>
    </row>
    <row r="765" spans="8:8" x14ac:dyDescent="0.25">
      <c r="H765"/>
    </row>
    <row r="766" spans="8:8" x14ac:dyDescent="0.25">
      <c r="H766"/>
    </row>
    <row r="767" spans="8:8" x14ac:dyDescent="0.25">
      <c r="H767"/>
    </row>
    <row r="768" spans="8:8" x14ac:dyDescent="0.25">
      <c r="H768"/>
    </row>
    <row r="769" spans="8:8" x14ac:dyDescent="0.25">
      <c r="H769"/>
    </row>
    <row r="770" spans="8:8" x14ac:dyDescent="0.25">
      <c r="H770"/>
    </row>
    <row r="771" spans="8:8" x14ac:dyDescent="0.25">
      <c r="H771"/>
    </row>
    <row r="772" spans="8:8" x14ac:dyDescent="0.25">
      <c r="H772"/>
    </row>
    <row r="773" spans="8:8" x14ac:dyDescent="0.25">
      <c r="H773"/>
    </row>
    <row r="774" spans="8:8" x14ac:dyDescent="0.25">
      <c r="H774"/>
    </row>
    <row r="775" spans="8:8" x14ac:dyDescent="0.25">
      <c r="H775"/>
    </row>
    <row r="776" spans="8:8" x14ac:dyDescent="0.25">
      <c r="H776"/>
    </row>
    <row r="777" spans="8:8" x14ac:dyDescent="0.25">
      <c r="H777"/>
    </row>
    <row r="778" spans="8:8" x14ac:dyDescent="0.25">
      <c r="H778"/>
    </row>
    <row r="779" spans="8:8" x14ac:dyDescent="0.25">
      <c r="H779"/>
    </row>
    <row r="780" spans="8:8" x14ac:dyDescent="0.25">
      <c r="H780"/>
    </row>
    <row r="781" spans="8:8" x14ac:dyDescent="0.25">
      <c r="H781"/>
    </row>
    <row r="782" spans="8:8" x14ac:dyDescent="0.25">
      <c r="H782"/>
    </row>
    <row r="783" spans="8:8" x14ac:dyDescent="0.25">
      <c r="H783"/>
    </row>
    <row r="784" spans="8:8" x14ac:dyDescent="0.25">
      <c r="H784"/>
    </row>
    <row r="785" spans="8:8" x14ac:dyDescent="0.25">
      <c r="H785"/>
    </row>
    <row r="786" spans="8:8" x14ac:dyDescent="0.25">
      <c r="H786"/>
    </row>
    <row r="787" spans="8:8" x14ac:dyDescent="0.25">
      <c r="H787"/>
    </row>
    <row r="788" spans="8:8" x14ac:dyDescent="0.25">
      <c r="H788"/>
    </row>
    <row r="789" spans="8:8" x14ac:dyDescent="0.25">
      <c r="H789"/>
    </row>
    <row r="790" spans="8:8" x14ac:dyDescent="0.25">
      <c r="H790"/>
    </row>
    <row r="791" spans="8:8" x14ac:dyDescent="0.25">
      <c r="H791"/>
    </row>
    <row r="792" spans="8:8" x14ac:dyDescent="0.25">
      <c r="H792"/>
    </row>
    <row r="793" spans="8:8" x14ac:dyDescent="0.25">
      <c r="H793"/>
    </row>
    <row r="794" spans="8:8" x14ac:dyDescent="0.25">
      <c r="H794"/>
    </row>
    <row r="795" spans="8:8" x14ac:dyDescent="0.25">
      <c r="H795"/>
    </row>
    <row r="796" spans="8:8" x14ac:dyDescent="0.25">
      <c r="H796"/>
    </row>
    <row r="797" spans="8:8" x14ac:dyDescent="0.25">
      <c r="H797"/>
    </row>
    <row r="798" spans="8:8" x14ac:dyDescent="0.25">
      <c r="H798"/>
    </row>
    <row r="799" spans="8:8" x14ac:dyDescent="0.25">
      <c r="H799"/>
    </row>
    <row r="800" spans="8:8" x14ac:dyDescent="0.25">
      <c r="H800"/>
    </row>
    <row r="801" spans="8:8" x14ac:dyDescent="0.25">
      <c r="H801"/>
    </row>
    <row r="802" spans="8:8" x14ac:dyDescent="0.25">
      <c r="H802"/>
    </row>
    <row r="803" spans="8:8" x14ac:dyDescent="0.25">
      <c r="H803"/>
    </row>
    <row r="804" spans="8:8" x14ac:dyDescent="0.25">
      <c r="H804"/>
    </row>
    <row r="805" spans="8:8" x14ac:dyDescent="0.25">
      <c r="H805"/>
    </row>
    <row r="806" spans="8:8" x14ac:dyDescent="0.25">
      <c r="H806"/>
    </row>
    <row r="807" spans="8:8" x14ac:dyDescent="0.25">
      <c r="H807"/>
    </row>
    <row r="808" spans="8:8" x14ac:dyDescent="0.25">
      <c r="H808"/>
    </row>
    <row r="809" spans="8:8" x14ac:dyDescent="0.25">
      <c r="H809"/>
    </row>
    <row r="810" spans="8:8" x14ac:dyDescent="0.25">
      <c r="H810"/>
    </row>
    <row r="811" spans="8:8" x14ac:dyDescent="0.25">
      <c r="H811"/>
    </row>
    <row r="812" spans="8:8" x14ac:dyDescent="0.25">
      <c r="H812"/>
    </row>
    <row r="813" spans="8:8" x14ac:dyDescent="0.25">
      <c r="H813"/>
    </row>
    <row r="814" spans="8:8" x14ac:dyDescent="0.25">
      <c r="H814"/>
    </row>
    <row r="815" spans="8:8" x14ac:dyDescent="0.25">
      <c r="H815"/>
    </row>
    <row r="816" spans="8:8" x14ac:dyDescent="0.25">
      <c r="H816"/>
    </row>
    <row r="817" spans="8:8" x14ac:dyDescent="0.25">
      <c r="H817"/>
    </row>
    <row r="818" spans="8:8" x14ac:dyDescent="0.25">
      <c r="H818"/>
    </row>
    <row r="819" spans="8:8" x14ac:dyDescent="0.25">
      <c r="H819"/>
    </row>
    <row r="820" spans="8:8" x14ac:dyDescent="0.25">
      <c r="H820"/>
    </row>
    <row r="821" spans="8:8" x14ac:dyDescent="0.25">
      <c r="H821"/>
    </row>
    <row r="822" spans="8:8" x14ac:dyDescent="0.25">
      <c r="H822"/>
    </row>
    <row r="823" spans="8:8" x14ac:dyDescent="0.25">
      <c r="H823"/>
    </row>
    <row r="824" spans="8:8" x14ac:dyDescent="0.25">
      <c r="H824"/>
    </row>
    <row r="825" spans="8:8" x14ac:dyDescent="0.25">
      <c r="H825"/>
    </row>
    <row r="826" spans="8:8" x14ac:dyDescent="0.25">
      <c r="H826"/>
    </row>
    <row r="827" spans="8:8" x14ac:dyDescent="0.25">
      <c r="H827"/>
    </row>
    <row r="828" spans="8:8" x14ac:dyDescent="0.25">
      <c r="H828"/>
    </row>
    <row r="829" spans="8:8" x14ac:dyDescent="0.25">
      <c r="H829"/>
    </row>
    <row r="830" spans="8:8" x14ac:dyDescent="0.25">
      <c r="H830"/>
    </row>
    <row r="831" spans="8:8" x14ac:dyDescent="0.25">
      <c r="H831"/>
    </row>
    <row r="832" spans="8:8" x14ac:dyDescent="0.25">
      <c r="H832"/>
    </row>
    <row r="833" spans="8:8" x14ac:dyDescent="0.25">
      <c r="H833"/>
    </row>
    <row r="834" spans="8:8" x14ac:dyDescent="0.25">
      <c r="H834"/>
    </row>
    <row r="835" spans="8:8" x14ac:dyDescent="0.25">
      <c r="H835"/>
    </row>
    <row r="836" spans="8:8" x14ac:dyDescent="0.25">
      <c r="H836"/>
    </row>
    <row r="837" spans="8:8" x14ac:dyDescent="0.25">
      <c r="H837"/>
    </row>
    <row r="838" spans="8:8" x14ac:dyDescent="0.25">
      <c r="H838"/>
    </row>
    <row r="839" spans="8:8" x14ac:dyDescent="0.25">
      <c r="H839"/>
    </row>
    <row r="840" spans="8:8" x14ac:dyDescent="0.25">
      <c r="H840"/>
    </row>
    <row r="841" spans="8:8" x14ac:dyDescent="0.25">
      <c r="H841"/>
    </row>
    <row r="842" spans="8:8" x14ac:dyDescent="0.25">
      <c r="H842"/>
    </row>
    <row r="843" spans="8:8" x14ac:dyDescent="0.25">
      <c r="H843"/>
    </row>
    <row r="844" spans="8:8" x14ac:dyDescent="0.25">
      <c r="H844"/>
    </row>
    <row r="845" spans="8:8" x14ac:dyDescent="0.25">
      <c r="H845"/>
    </row>
    <row r="846" spans="8:8" x14ac:dyDescent="0.25">
      <c r="H846"/>
    </row>
    <row r="847" spans="8:8" x14ac:dyDescent="0.25">
      <c r="H847"/>
    </row>
    <row r="848" spans="8:8" x14ac:dyDescent="0.25">
      <c r="H848"/>
    </row>
    <row r="849" spans="8:8" x14ac:dyDescent="0.25">
      <c r="H849"/>
    </row>
    <row r="850" spans="8:8" x14ac:dyDescent="0.25">
      <c r="H850"/>
    </row>
    <row r="851" spans="8:8" x14ac:dyDescent="0.25">
      <c r="H851"/>
    </row>
    <row r="852" spans="8:8" x14ac:dyDescent="0.25">
      <c r="H852"/>
    </row>
    <row r="853" spans="8:8" x14ac:dyDescent="0.25">
      <c r="H853"/>
    </row>
    <row r="854" spans="8:8" x14ac:dyDescent="0.25">
      <c r="H854"/>
    </row>
    <row r="855" spans="8:8" x14ac:dyDescent="0.25">
      <c r="H855"/>
    </row>
    <row r="856" spans="8:8" x14ac:dyDescent="0.25">
      <c r="H856"/>
    </row>
    <row r="857" spans="8:8" x14ac:dyDescent="0.25">
      <c r="H857"/>
    </row>
    <row r="858" spans="8:8" x14ac:dyDescent="0.25">
      <c r="H858"/>
    </row>
    <row r="859" spans="8:8" x14ac:dyDescent="0.25">
      <c r="H859"/>
    </row>
    <row r="860" spans="8:8" x14ac:dyDescent="0.25">
      <c r="H860"/>
    </row>
    <row r="861" spans="8:8" x14ac:dyDescent="0.25">
      <c r="H861"/>
    </row>
    <row r="862" spans="8:8" x14ac:dyDescent="0.25">
      <c r="H862"/>
    </row>
    <row r="863" spans="8:8" x14ac:dyDescent="0.25">
      <c r="H863"/>
    </row>
    <row r="864" spans="8:8" x14ac:dyDescent="0.25">
      <c r="H864"/>
    </row>
    <row r="865" spans="8:8" x14ac:dyDescent="0.25">
      <c r="H865"/>
    </row>
    <row r="866" spans="8:8" x14ac:dyDescent="0.25">
      <c r="H866"/>
    </row>
    <row r="867" spans="8:8" x14ac:dyDescent="0.25">
      <c r="H867"/>
    </row>
    <row r="868" spans="8:8" x14ac:dyDescent="0.25">
      <c r="H868"/>
    </row>
    <row r="869" spans="8:8" x14ac:dyDescent="0.25">
      <c r="H869"/>
    </row>
    <row r="870" spans="8:8" x14ac:dyDescent="0.25">
      <c r="H870"/>
    </row>
    <row r="871" spans="8:8" x14ac:dyDescent="0.25">
      <c r="H871"/>
    </row>
    <row r="872" spans="8:8" x14ac:dyDescent="0.25">
      <c r="H872"/>
    </row>
    <row r="873" spans="8:8" x14ac:dyDescent="0.25">
      <c r="H873"/>
    </row>
    <row r="874" spans="8:8" x14ac:dyDescent="0.25">
      <c r="H874"/>
    </row>
    <row r="875" spans="8:8" x14ac:dyDescent="0.25">
      <c r="H875"/>
    </row>
    <row r="876" spans="8:8" x14ac:dyDescent="0.25">
      <c r="H876"/>
    </row>
    <row r="877" spans="8:8" x14ac:dyDescent="0.25">
      <c r="H877"/>
    </row>
    <row r="878" spans="8:8" x14ac:dyDescent="0.25">
      <c r="H878"/>
    </row>
    <row r="879" spans="8:8" x14ac:dyDescent="0.25">
      <c r="H879"/>
    </row>
    <row r="880" spans="8:8" x14ac:dyDescent="0.25">
      <c r="H880"/>
    </row>
    <row r="881" spans="8:8" x14ac:dyDescent="0.25">
      <c r="H881"/>
    </row>
    <row r="882" spans="8:8" x14ac:dyDescent="0.25">
      <c r="H882"/>
    </row>
    <row r="883" spans="8:8" x14ac:dyDescent="0.25">
      <c r="H883"/>
    </row>
    <row r="884" spans="8:8" x14ac:dyDescent="0.25">
      <c r="H884"/>
    </row>
    <row r="885" spans="8:8" x14ac:dyDescent="0.25">
      <c r="H885"/>
    </row>
    <row r="886" spans="8:8" x14ac:dyDescent="0.25">
      <c r="H886"/>
    </row>
    <row r="887" spans="8:8" x14ac:dyDescent="0.25">
      <c r="H887"/>
    </row>
    <row r="888" spans="8:8" x14ac:dyDescent="0.25">
      <c r="H888"/>
    </row>
    <row r="889" spans="8:8" x14ac:dyDescent="0.25">
      <c r="H889"/>
    </row>
    <row r="890" spans="8:8" x14ac:dyDescent="0.25">
      <c r="H890"/>
    </row>
    <row r="891" spans="8:8" x14ac:dyDescent="0.25">
      <c r="H891"/>
    </row>
    <row r="892" spans="8:8" x14ac:dyDescent="0.25">
      <c r="H892"/>
    </row>
    <row r="893" spans="8:8" x14ac:dyDescent="0.25">
      <c r="H893"/>
    </row>
    <row r="894" spans="8:8" x14ac:dyDescent="0.25">
      <c r="H894"/>
    </row>
    <row r="895" spans="8:8" x14ac:dyDescent="0.25">
      <c r="H895"/>
    </row>
    <row r="896" spans="8:8" x14ac:dyDescent="0.25">
      <c r="H896"/>
    </row>
    <row r="897" spans="8:8" x14ac:dyDescent="0.25">
      <c r="H897"/>
    </row>
    <row r="898" spans="8:8" x14ac:dyDescent="0.25">
      <c r="H898"/>
    </row>
    <row r="899" spans="8:8" x14ac:dyDescent="0.25">
      <c r="H899"/>
    </row>
    <row r="900" spans="8:8" x14ac:dyDescent="0.25">
      <c r="H900"/>
    </row>
    <row r="901" spans="8:8" x14ac:dyDescent="0.25">
      <c r="H901"/>
    </row>
    <row r="902" spans="8:8" x14ac:dyDescent="0.25">
      <c r="H902"/>
    </row>
    <row r="903" spans="8:8" x14ac:dyDescent="0.25">
      <c r="H903"/>
    </row>
    <row r="904" spans="8:8" x14ac:dyDescent="0.25">
      <c r="H904"/>
    </row>
    <row r="905" spans="8:8" x14ac:dyDescent="0.25">
      <c r="H905"/>
    </row>
    <row r="906" spans="8:8" x14ac:dyDescent="0.25">
      <c r="H906"/>
    </row>
    <row r="907" spans="8:8" x14ac:dyDescent="0.25">
      <c r="H907"/>
    </row>
    <row r="908" spans="8:8" x14ac:dyDescent="0.25">
      <c r="H908"/>
    </row>
    <row r="909" spans="8:8" x14ac:dyDescent="0.25">
      <c r="H909"/>
    </row>
    <row r="910" spans="8:8" x14ac:dyDescent="0.25">
      <c r="H910"/>
    </row>
    <row r="911" spans="8:8" x14ac:dyDescent="0.25">
      <c r="H911"/>
    </row>
    <row r="912" spans="8:8" x14ac:dyDescent="0.25">
      <c r="H912"/>
    </row>
    <row r="913" spans="8:8" x14ac:dyDescent="0.25">
      <c r="H913"/>
    </row>
    <row r="914" spans="8:8" x14ac:dyDescent="0.25">
      <c r="H914"/>
    </row>
    <row r="915" spans="8:8" x14ac:dyDescent="0.25">
      <c r="H915"/>
    </row>
    <row r="916" spans="8:8" x14ac:dyDescent="0.25">
      <c r="H916"/>
    </row>
    <row r="917" spans="8:8" x14ac:dyDescent="0.25">
      <c r="H917"/>
    </row>
    <row r="918" spans="8:8" x14ac:dyDescent="0.25">
      <c r="H918"/>
    </row>
    <row r="919" spans="8:8" x14ac:dyDescent="0.25">
      <c r="H919"/>
    </row>
    <row r="920" spans="8:8" x14ac:dyDescent="0.25">
      <c r="H920"/>
    </row>
    <row r="921" spans="8:8" x14ac:dyDescent="0.25">
      <c r="H921"/>
    </row>
    <row r="922" spans="8:8" x14ac:dyDescent="0.25">
      <c r="H922"/>
    </row>
    <row r="923" spans="8:8" x14ac:dyDescent="0.25">
      <c r="H923"/>
    </row>
    <row r="924" spans="8:8" x14ac:dyDescent="0.25">
      <c r="H924"/>
    </row>
    <row r="925" spans="8:8" x14ac:dyDescent="0.25">
      <c r="H925"/>
    </row>
    <row r="926" spans="8:8" x14ac:dyDescent="0.25">
      <c r="H926"/>
    </row>
    <row r="927" spans="8:8" x14ac:dyDescent="0.25">
      <c r="H927"/>
    </row>
    <row r="928" spans="8:8" x14ac:dyDescent="0.25">
      <c r="H928"/>
    </row>
    <row r="929" spans="8:8" x14ac:dyDescent="0.25">
      <c r="H929"/>
    </row>
    <row r="930" spans="8:8" x14ac:dyDescent="0.25">
      <c r="H930"/>
    </row>
    <row r="931" spans="8:8" x14ac:dyDescent="0.25">
      <c r="H931"/>
    </row>
    <row r="932" spans="8:8" x14ac:dyDescent="0.25">
      <c r="H932"/>
    </row>
    <row r="933" spans="8:8" x14ac:dyDescent="0.25">
      <c r="H933"/>
    </row>
    <row r="934" spans="8:8" x14ac:dyDescent="0.25">
      <c r="H934"/>
    </row>
    <row r="935" spans="8:8" x14ac:dyDescent="0.25">
      <c r="H935"/>
    </row>
    <row r="936" spans="8:8" x14ac:dyDescent="0.25">
      <c r="H936"/>
    </row>
    <row r="937" spans="8:8" x14ac:dyDescent="0.25">
      <c r="H937"/>
    </row>
    <row r="938" spans="8:8" x14ac:dyDescent="0.25">
      <c r="H938"/>
    </row>
    <row r="939" spans="8:8" x14ac:dyDescent="0.25">
      <c r="H939"/>
    </row>
    <row r="940" spans="8:8" x14ac:dyDescent="0.25">
      <c r="H940"/>
    </row>
    <row r="941" spans="8:8" x14ac:dyDescent="0.25">
      <c r="H941"/>
    </row>
    <row r="942" spans="8:8" x14ac:dyDescent="0.25">
      <c r="H942"/>
    </row>
    <row r="943" spans="8:8" x14ac:dyDescent="0.25">
      <c r="H943"/>
    </row>
    <row r="944" spans="8:8" x14ac:dyDescent="0.25">
      <c r="H944"/>
    </row>
    <row r="945" spans="8:8" x14ac:dyDescent="0.25">
      <c r="H945"/>
    </row>
    <row r="946" spans="8:8" x14ac:dyDescent="0.25">
      <c r="H946"/>
    </row>
    <row r="947" spans="8:8" x14ac:dyDescent="0.25">
      <c r="H947"/>
    </row>
    <row r="948" spans="8:8" x14ac:dyDescent="0.25">
      <c r="H948"/>
    </row>
    <row r="949" spans="8:8" x14ac:dyDescent="0.25">
      <c r="H949"/>
    </row>
    <row r="950" spans="8:8" x14ac:dyDescent="0.25">
      <c r="H950"/>
    </row>
    <row r="951" spans="8:8" x14ac:dyDescent="0.25">
      <c r="H951"/>
    </row>
    <row r="952" spans="8:8" x14ac:dyDescent="0.25">
      <c r="H952"/>
    </row>
    <row r="953" spans="8:8" x14ac:dyDescent="0.25">
      <c r="H953"/>
    </row>
    <row r="954" spans="8:8" x14ac:dyDescent="0.25">
      <c r="H954"/>
    </row>
    <row r="955" spans="8:8" x14ac:dyDescent="0.25">
      <c r="H955"/>
    </row>
    <row r="956" spans="8:8" x14ac:dyDescent="0.25">
      <c r="H956"/>
    </row>
    <row r="957" spans="8:8" x14ac:dyDescent="0.25">
      <c r="H957"/>
    </row>
    <row r="958" spans="8:8" x14ac:dyDescent="0.25">
      <c r="H958"/>
    </row>
    <row r="959" spans="8:8" x14ac:dyDescent="0.25">
      <c r="H959"/>
    </row>
    <row r="960" spans="8:8" x14ac:dyDescent="0.25">
      <c r="H960"/>
    </row>
    <row r="961" spans="8:8" x14ac:dyDescent="0.25">
      <c r="H961"/>
    </row>
    <row r="962" spans="8:8" x14ac:dyDescent="0.25">
      <c r="H962"/>
    </row>
    <row r="963" spans="8:8" x14ac:dyDescent="0.25">
      <c r="H963"/>
    </row>
    <row r="964" spans="8:8" x14ac:dyDescent="0.25">
      <c r="H964"/>
    </row>
    <row r="965" spans="8:8" x14ac:dyDescent="0.25">
      <c r="H965"/>
    </row>
    <row r="966" spans="8:8" x14ac:dyDescent="0.25">
      <c r="H966"/>
    </row>
    <row r="967" spans="8:8" x14ac:dyDescent="0.25">
      <c r="H967"/>
    </row>
    <row r="968" spans="8:8" x14ac:dyDescent="0.25">
      <c r="H968"/>
    </row>
    <row r="969" spans="8:8" x14ac:dyDescent="0.25">
      <c r="H969"/>
    </row>
    <row r="970" spans="8:8" x14ac:dyDescent="0.25">
      <c r="H970"/>
    </row>
    <row r="971" spans="8:8" x14ac:dyDescent="0.25">
      <c r="H971"/>
    </row>
    <row r="972" spans="8:8" x14ac:dyDescent="0.25">
      <c r="H972"/>
    </row>
    <row r="973" spans="8:8" x14ac:dyDescent="0.25">
      <c r="H973"/>
    </row>
    <row r="974" spans="8:8" x14ac:dyDescent="0.25">
      <c r="H974"/>
    </row>
    <row r="975" spans="8:8" x14ac:dyDescent="0.25">
      <c r="H975"/>
    </row>
    <row r="976" spans="8:8" x14ac:dyDescent="0.25">
      <c r="H976"/>
    </row>
    <row r="977" spans="8:8" x14ac:dyDescent="0.25">
      <c r="H977"/>
    </row>
    <row r="978" spans="8:8" x14ac:dyDescent="0.25">
      <c r="H978"/>
    </row>
    <row r="979" spans="8:8" x14ac:dyDescent="0.25">
      <c r="H979"/>
    </row>
    <row r="980" spans="8:8" x14ac:dyDescent="0.25">
      <c r="H980"/>
    </row>
    <row r="981" spans="8:8" x14ac:dyDescent="0.25">
      <c r="H981"/>
    </row>
    <row r="982" spans="8:8" x14ac:dyDescent="0.25">
      <c r="H982"/>
    </row>
    <row r="983" spans="8:8" x14ac:dyDescent="0.25">
      <c r="H983"/>
    </row>
    <row r="984" spans="8:8" x14ac:dyDescent="0.25">
      <c r="H984"/>
    </row>
    <row r="985" spans="8:8" x14ac:dyDescent="0.25">
      <c r="H985"/>
    </row>
    <row r="986" spans="8:8" x14ac:dyDescent="0.25">
      <c r="H986"/>
    </row>
    <row r="987" spans="8:8" x14ac:dyDescent="0.25">
      <c r="H987"/>
    </row>
    <row r="988" spans="8:8" x14ac:dyDescent="0.25">
      <c r="H988"/>
    </row>
    <row r="989" spans="8:8" x14ac:dyDescent="0.25">
      <c r="H989"/>
    </row>
    <row r="990" spans="8:8" x14ac:dyDescent="0.25">
      <c r="H990"/>
    </row>
    <row r="991" spans="8:8" x14ac:dyDescent="0.25">
      <c r="H991"/>
    </row>
    <row r="992" spans="8:8" x14ac:dyDescent="0.25">
      <c r="H992"/>
    </row>
    <row r="993" spans="8:8" x14ac:dyDescent="0.25">
      <c r="H993"/>
    </row>
    <row r="994" spans="8:8" x14ac:dyDescent="0.25">
      <c r="H994"/>
    </row>
    <row r="995" spans="8:8" x14ac:dyDescent="0.25">
      <c r="H995"/>
    </row>
    <row r="996" spans="8:8" x14ac:dyDescent="0.25">
      <c r="H996"/>
    </row>
    <row r="997" spans="8:8" x14ac:dyDescent="0.25">
      <c r="H997"/>
    </row>
    <row r="998" spans="8:8" x14ac:dyDescent="0.25">
      <c r="H998"/>
    </row>
    <row r="999" spans="8:8" x14ac:dyDescent="0.25">
      <c r="H999"/>
    </row>
    <row r="1000" spans="8:8" x14ac:dyDescent="0.25">
      <c r="H1000"/>
    </row>
    <row r="1001" spans="8:8" x14ac:dyDescent="0.25">
      <c r="H1001"/>
    </row>
    <row r="1002" spans="8:8" x14ac:dyDescent="0.25">
      <c r="H1002"/>
    </row>
    <row r="1003" spans="8:8" x14ac:dyDescent="0.25">
      <c r="H1003"/>
    </row>
    <row r="1004" spans="8:8" x14ac:dyDescent="0.25">
      <c r="H1004"/>
    </row>
    <row r="1005" spans="8:8" x14ac:dyDescent="0.25">
      <c r="H1005"/>
    </row>
    <row r="1006" spans="8:8" x14ac:dyDescent="0.25">
      <c r="H1006"/>
    </row>
    <row r="1007" spans="8:8" x14ac:dyDescent="0.25">
      <c r="H1007"/>
    </row>
    <row r="1008" spans="8:8" x14ac:dyDescent="0.25">
      <c r="H1008"/>
    </row>
    <row r="1009" spans="8:8" x14ac:dyDescent="0.25">
      <c r="H1009"/>
    </row>
    <row r="1010" spans="8:8" x14ac:dyDescent="0.25">
      <c r="H1010"/>
    </row>
    <row r="1011" spans="8:8" x14ac:dyDescent="0.25">
      <c r="H1011"/>
    </row>
    <row r="1012" spans="8:8" x14ac:dyDescent="0.25">
      <c r="H1012"/>
    </row>
    <row r="1013" spans="8:8" x14ac:dyDescent="0.25">
      <c r="H1013"/>
    </row>
    <row r="1014" spans="8:8" x14ac:dyDescent="0.25">
      <c r="H1014"/>
    </row>
    <row r="1015" spans="8:8" x14ac:dyDescent="0.25">
      <c r="H1015"/>
    </row>
    <row r="1016" spans="8:8" x14ac:dyDescent="0.25">
      <c r="H1016"/>
    </row>
    <row r="1017" spans="8:8" x14ac:dyDescent="0.25">
      <c r="H1017"/>
    </row>
    <row r="1018" spans="8:8" x14ac:dyDescent="0.25">
      <c r="H1018"/>
    </row>
    <row r="1019" spans="8:8" x14ac:dyDescent="0.25">
      <c r="H1019"/>
    </row>
    <row r="1020" spans="8:8" x14ac:dyDescent="0.25">
      <c r="H1020"/>
    </row>
    <row r="1021" spans="8:8" x14ac:dyDescent="0.25">
      <c r="H1021"/>
    </row>
    <row r="1022" spans="8:8" x14ac:dyDescent="0.25">
      <c r="H1022"/>
    </row>
    <row r="1023" spans="8:8" x14ac:dyDescent="0.25">
      <c r="H1023"/>
    </row>
    <row r="1024" spans="8:8" x14ac:dyDescent="0.25">
      <c r="H1024"/>
    </row>
    <row r="1025" spans="8:8" x14ac:dyDescent="0.25">
      <c r="H1025"/>
    </row>
    <row r="1026" spans="8:8" x14ac:dyDescent="0.25">
      <c r="H1026"/>
    </row>
    <row r="1027" spans="8:8" x14ac:dyDescent="0.25">
      <c r="H1027"/>
    </row>
    <row r="1028" spans="8:8" x14ac:dyDescent="0.25">
      <c r="H1028"/>
    </row>
    <row r="1029" spans="8:8" x14ac:dyDescent="0.25">
      <c r="H1029"/>
    </row>
    <row r="1030" spans="8:8" x14ac:dyDescent="0.25">
      <c r="H1030"/>
    </row>
    <row r="1031" spans="8:8" x14ac:dyDescent="0.25">
      <c r="H1031"/>
    </row>
    <row r="1032" spans="8:8" x14ac:dyDescent="0.25">
      <c r="H1032"/>
    </row>
    <row r="1033" spans="8:8" x14ac:dyDescent="0.25">
      <c r="H1033"/>
    </row>
    <row r="1034" spans="8:8" x14ac:dyDescent="0.25">
      <c r="H1034"/>
    </row>
    <row r="1035" spans="8:8" x14ac:dyDescent="0.25">
      <c r="H1035"/>
    </row>
    <row r="1036" spans="8:8" x14ac:dyDescent="0.25">
      <c r="H1036"/>
    </row>
    <row r="1037" spans="8:8" x14ac:dyDescent="0.25">
      <c r="H1037"/>
    </row>
    <row r="1038" spans="8:8" x14ac:dyDescent="0.25">
      <c r="H1038"/>
    </row>
    <row r="1039" spans="8:8" x14ac:dyDescent="0.25">
      <c r="H1039"/>
    </row>
    <row r="1040" spans="8:8" x14ac:dyDescent="0.25">
      <c r="H1040"/>
    </row>
    <row r="1041" spans="8:8" x14ac:dyDescent="0.25">
      <c r="H1041"/>
    </row>
    <row r="1042" spans="8:8" x14ac:dyDescent="0.25">
      <c r="H1042"/>
    </row>
    <row r="1043" spans="8:8" x14ac:dyDescent="0.25">
      <c r="H1043"/>
    </row>
    <row r="1044" spans="8:8" x14ac:dyDescent="0.25">
      <c r="H1044"/>
    </row>
    <row r="1045" spans="8:8" x14ac:dyDescent="0.25">
      <c r="H1045"/>
    </row>
    <row r="1046" spans="8:8" x14ac:dyDescent="0.25">
      <c r="H1046"/>
    </row>
    <row r="1047" spans="8:8" x14ac:dyDescent="0.25">
      <c r="H1047"/>
    </row>
    <row r="1048" spans="8:8" x14ac:dyDescent="0.25">
      <c r="H1048"/>
    </row>
    <row r="1049" spans="8:8" x14ac:dyDescent="0.25">
      <c r="H1049"/>
    </row>
    <row r="1050" spans="8:8" x14ac:dyDescent="0.25">
      <c r="H1050"/>
    </row>
    <row r="1051" spans="8:8" x14ac:dyDescent="0.25">
      <c r="H1051"/>
    </row>
    <row r="1052" spans="8:8" x14ac:dyDescent="0.25">
      <c r="H1052"/>
    </row>
    <row r="1053" spans="8:8" x14ac:dyDescent="0.25">
      <c r="H1053"/>
    </row>
    <row r="1054" spans="8:8" x14ac:dyDescent="0.25">
      <c r="H1054"/>
    </row>
    <row r="1055" spans="8:8" x14ac:dyDescent="0.25">
      <c r="H1055"/>
    </row>
    <row r="1056" spans="8:8" x14ac:dyDescent="0.25">
      <c r="H1056"/>
    </row>
    <row r="1057" spans="8:8" x14ac:dyDescent="0.25">
      <c r="H1057"/>
    </row>
    <row r="1058" spans="8:8" x14ac:dyDescent="0.25">
      <c r="H1058"/>
    </row>
    <row r="1059" spans="8:8" x14ac:dyDescent="0.25">
      <c r="H1059"/>
    </row>
    <row r="1060" spans="8:8" x14ac:dyDescent="0.25">
      <c r="H1060"/>
    </row>
    <row r="1061" spans="8:8" x14ac:dyDescent="0.25">
      <c r="H1061"/>
    </row>
    <row r="1062" spans="8:8" x14ac:dyDescent="0.25">
      <c r="H1062"/>
    </row>
    <row r="1063" spans="8:8" x14ac:dyDescent="0.25">
      <c r="H1063"/>
    </row>
    <row r="1064" spans="8:8" x14ac:dyDescent="0.25">
      <c r="H1064"/>
    </row>
    <row r="1065" spans="8:8" x14ac:dyDescent="0.25">
      <c r="H1065"/>
    </row>
    <row r="1066" spans="8:8" x14ac:dyDescent="0.25">
      <c r="H1066"/>
    </row>
    <row r="1067" spans="8:8" x14ac:dyDescent="0.25">
      <c r="H1067"/>
    </row>
    <row r="1068" spans="8:8" x14ac:dyDescent="0.25">
      <c r="H1068"/>
    </row>
    <row r="1069" spans="8:8" x14ac:dyDescent="0.25">
      <c r="H1069"/>
    </row>
    <row r="1070" spans="8:8" x14ac:dyDescent="0.25">
      <c r="H1070"/>
    </row>
    <row r="1071" spans="8:8" x14ac:dyDescent="0.25">
      <c r="H1071"/>
    </row>
    <row r="1072" spans="8:8" x14ac:dyDescent="0.25">
      <c r="H1072"/>
    </row>
    <row r="1073" spans="8:8" x14ac:dyDescent="0.25">
      <c r="H1073"/>
    </row>
    <row r="1074" spans="8:8" x14ac:dyDescent="0.25">
      <c r="H1074"/>
    </row>
    <row r="1075" spans="8:8" x14ac:dyDescent="0.25">
      <c r="H1075"/>
    </row>
    <row r="1076" spans="8:8" x14ac:dyDescent="0.25">
      <c r="H1076"/>
    </row>
    <row r="1077" spans="8:8" x14ac:dyDescent="0.25">
      <c r="H1077"/>
    </row>
    <row r="1078" spans="8:8" x14ac:dyDescent="0.25">
      <c r="H1078"/>
    </row>
    <row r="1079" spans="8:8" x14ac:dyDescent="0.25">
      <c r="H1079"/>
    </row>
    <row r="1080" spans="8:8" x14ac:dyDescent="0.25">
      <c r="H1080"/>
    </row>
    <row r="1081" spans="8:8" x14ac:dyDescent="0.25">
      <c r="H1081"/>
    </row>
    <row r="1082" spans="8:8" x14ac:dyDescent="0.25">
      <c r="H1082"/>
    </row>
    <row r="1083" spans="8:8" x14ac:dyDescent="0.25">
      <c r="H1083"/>
    </row>
    <row r="1084" spans="8:8" x14ac:dyDescent="0.25">
      <c r="H1084"/>
    </row>
    <row r="1085" spans="8:8" x14ac:dyDescent="0.25">
      <c r="H1085"/>
    </row>
    <row r="1086" spans="8:8" x14ac:dyDescent="0.25">
      <c r="H1086"/>
    </row>
    <row r="1087" spans="8:8" x14ac:dyDescent="0.25">
      <c r="H1087"/>
    </row>
    <row r="1088" spans="8:8" x14ac:dyDescent="0.25">
      <c r="H1088"/>
    </row>
    <row r="1089" spans="8:8" x14ac:dyDescent="0.25">
      <c r="H1089"/>
    </row>
    <row r="1090" spans="8:8" x14ac:dyDescent="0.25">
      <c r="H1090"/>
    </row>
    <row r="1091" spans="8:8" x14ac:dyDescent="0.25">
      <c r="H1091"/>
    </row>
    <row r="1092" spans="8:8" x14ac:dyDescent="0.25">
      <c r="H1092"/>
    </row>
    <row r="1093" spans="8:8" x14ac:dyDescent="0.25">
      <c r="H1093"/>
    </row>
    <row r="1094" spans="8:8" x14ac:dyDescent="0.25">
      <c r="H1094"/>
    </row>
    <row r="1095" spans="8:8" x14ac:dyDescent="0.25">
      <c r="H1095"/>
    </row>
    <row r="1096" spans="8:8" x14ac:dyDescent="0.25">
      <c r="H1096"/>
    </row>
    <row r="1097" spans="8:8" x14ac:dyDescent="0.25">
      <c r="H1097"/>
    </row>
    <row r="1098" spans="8:8" x14ac:dyDescent="0.25">
      <c r="H1098"/>
    </row>
    <row r="1099" spans="8:8" x14ac:dyDescent="0.25">
      <c r="H1099"/>
    </row>
    <row r="1100" spans="8:8" x14ac:dyDescent="0.25">
      <c r="H1100"/>
    </row>
    <row r="1101" spans="8:8" x14ac:dyDescent="0.25">
      <c r="H1101"/>
    </row>
    <row r="1102" spans="8:8" x14ac:dyDescent="0.25">
      <c r="H1102"/>
    </row>
    <row r="1103" spans="8:8" x14ac:dyDescent="0.25">
      <c r="H1103"/>
    </row>
    <row r="1104" spans="8:8" x14ac:dyDescent="0.25">
      <c r="H1104"/>
    </row>
    <row r="1105" spans="8:8" x14ac:dyDescent="0.25">
      <c r="H1105"/>
    </row>
    <row r="1106" spans="8:8" x14ac:dyDescent="0.25">
      <c r="H1106"/>
    </row>
    <row r="1107" spans="8:8" x14ac:dyDescent="0.25">
      <c r="H1107"/>
    </row>
    <row r="1108" spans="8:8" x14ac:dyDescent="0.25">
      <c r="H1108"/>
    </row>
    <row r="1109" spans="8:8" x14ac:dyDescent="0.25">
      <c r="H1109"/>
    </row>
    <row r="1110" spans="8:8" x14ac:dyDescent="0.25">
      <c r="H1110"/>
    </row>
    <row r="1111" spans="8:8" x14ac:dyDescent="0.25">
      <c r="H1111"/>
    </row>
    <row r="1112" spans="8:8" x14ac:dyDescent="0.25">
      <c r="H1112"/>
    </row>
    <row r="1113" spans="8:8" x14ac:dyDescent="0.25">
      <c r="H1113"/>
    </row>
    <row r="1114" spans="8:8" x14ac:dyDescent="0.25">
      <c r="H1114"/>
    </row>
    <row r="1115" spans="8:8" x14ac:dyDescent="0.25">
      <c r="H1115"/>
    </row>
    <row r="1116" spans="8:8" x14ac:dyDescent="0.25">
      <c r="H1116"/>
    </row>
    <row r="1117" spans="8:8" x14ac:dyDescent="0.25">
      <c r="H1117"/>
    </row>
    <row r="1118" spans="8:8" x14ac:dyDescent="0.25">
      <c r="H1118"/>
    </row>
    <row r="1119" spans="8:8" x14ac:dyDescent="0.25">
      <c r="H1119"/>
    </row>
    <row r="1120" spans="8:8" x14ac:dyDescent="0.25">
      <c r="H1120"/>
    </row>
    <row r="1121" spans="8:8" x14ac:dyDescent="0.25">
      <c r="H1121"/>
    </row>
    <row r="1122" spans="8:8" x14ac:dyDescent="0.25">
      <c r="H1122"/>
    </row>
    <row r="1123" spans="8:8" x14ac:dyDescent="0.25">
      <c r="H1123"/>
    </row>
    <row r="1124" spans="8:8" x14ac:dyDescent="0.25">
      <c r="H1124"/>
    </row>
    <row r="1125" spans="8:8" x14ac:dyDescent="0.25">
      <c r="H1125"/>
    </row>
    <row r="1126" spans="8:8" x14ac:dyDescent="0.25">
      <c r="H1126"/>
    </row>
    <row r="1127" spans="8:8" x14ac:dyDescent="0.25">
      <c r="H1127"/>
    </row>
    <row r="1128" spans="8:8" x14ac:dyDescent="0.25">
      <c r="H1128"/>
    </row>
    <row r="1129" spans="8:8" x14ac:dyDescent="0.25">
      <c r="H1129"/>
    </row>
    <row r="1130" spans="8:8" x14ac:dyDescent="0.25">
      <c r="H1130"/>
    </row>
    <row r="1131" spans="8:8" x14ac:dyDescent="0.25">
      <c r="H1131"/>
    </row>
    <row r="1132" spans="8:8" x14ac:dyDescent="0.25">
      <c r="H1132"/>
    </row>
    <row r="1133" spans="8:8" x14ac:dyDescent="0.25">
      <c r="H1133"/>
    </row>
    <row r="1134" spans="8:8" x14ac:dyDescent="0.25">
      <c r="H1134"/>
    </row>
    <row r="1135" spans="8:8" x14ac:dyDescent="0.25">
      <c r="H1135"/>
    </row>
    <row r="1136" spans="8:8" x14ac:dyDescent="0.25">
      <c r="H1136"/>
    </row>
    <row r="1137" spans="8:8" x14ac:dyDescent="0.25">
      <c r="H1137"/>
    </row>
    <row r="1138" spans="8:8" x14ac:dyDescent="0.25">
      <c r="H1138"/>
    </row>
    <row r="1139" spans="8:8" x14ac:dyDescent="0.25">
      <c r="H1139"/>
    </row>
    <row r="1140" spans="8:8" x14ac:dyDescent="0.25">
      <c r="H1140"/>
    </row>
    <row r="1141" spans="8:8" x14ac:dyDescent="0.25">
      <c r="H1141"/>
    </row>
    <row r="1142" spans="8:8" x14ac:dyDescent="0.25">
      <c r="H1142"/>
    </row>
    <row r="1143" spans="8:8" x14ac:dyDescent="0.25">
      <c r="H1143"/>
    </row>
    <row r="1144" spans="8:8" x14ac:dyDescent="0.25">
      <c r="H1144"/>
    </row>
    <row r="1145" spans="8:8" x14ac:dyDescent="0.25">
      <c r="H1145"/>
    </row>
    <row r="1146" spans="8:8" x14ac:dyDescent="0.25">
      <c r="H1146"/>
    </row>
    <row r="1147" spans="8:8" x14ac:dyDescent="0.25">
      <c r="H1147"/>
    </row>
    <row r="1148" spans="8:8" x14ac:dyDescent="0.25">
      <c r="H1148"/>
    </row>
    <row r="1149" spans="8:8" x14ac:dyDescent="0.25">
      <c r="H1149"/>
    </row>
    <row r="1150" spans="8:8" x14ac:dyDescent="0.25">
      <c r="H1150"/>
    </row>
    <row r="1151" spans="8:8" x14ac:dyDescent="0.25">
      <c r="H1151"/>
    </row>
    <row r="1152" spans="8:8" x14ac:dyDescent="0.25">
      <c r="H1152"/>
    </row>
    <row r="1153" spans="8:8" x14ac:dyDescent="0.25">
      <c r="H1153"/>
    </row>
    <row r="1154" spans="8:8" x14ac:dyDescent="0.25">
      <c r="H1154"/>
    </row>
    <row r="1155" spans="8:8" x14ac:dyDescent="0.25">
      <c r="H1155"/>
    </row>
    <row r="1156" spans="8:8" x14ac:dyDescent="0.25">
      <c r="H1156"/>
    </row>
    <row r="1157" spans="8:8" x14ac:dyDescent="0.25">
      <c r="H1157"/>
    </row>
    <row r="1158" spans="8:8" x14ac:dyDescent="0.25">
      <c r="H1158"/>
    </row>
    <row r="1159" spans="8:8" x14ac:dyDescent="0.25">
      <c r="H1159"/>
    </row>
    <row r="1160" spans="8:8" x14ac:dyDescent="0.25">
      <c r="H1160"/>
    </row>
    <row r="1161" spans="8:8" x14ac:dyDescent="0.25">
      <c r="H1161"/>
    </row>
    <row r="1162" spans="8:8" x14ac:dyDescent="0.25">
      <c r="H1162"/>
    </row>
    <row r="1163" spans="8:8" x14ac:dyDescent="0.25">
      <c r="H1163"/>
    </row>
    <row r="1164" spans="8:8" x14ac:dyDescent="0.25">
      <c r="H1164"/>
    </row>
    <row r="1165" spans="8:8" x14ac:dyDescent="0.25">
      <c r="H1165"/>
    </row>
    <row r="1166" spans="8:8" x14ac:dyDescent="0.25">
      <c r="H1166"/>
    </row>
    <row r="1167" spans="8:8" x14ac:dyDescent="0.25">
      <c r="H1167"/>
    </row>
    <row r="1168" spans="8:8" x14ac:dyDescent="0.25">
      <c r="H1168"/>
    </row>
    <row r="1169" spans="8:8" x14ac:dyDescent="0.25">
      <c r="H1169"/>
    </row>
    <row r="1170" spans="8:8" x14ac:dyDescent="0.25">
      <c r="H1170"/>
    </row>
    <row r="1171" spans="8:8" x14ac:dyDescent="0.25">
      <c r="H1171"/>
    </row>
    <row r="1172" spans="8:8" x14ac:dyDescent="0.25">
      <c r="H1172"/>
    </row>
    <row r="1173" spans="8:8" x14ac:dyDescent="0.25">
      <c r="H1173"/>
    </row>
    <row r="1174" spans="8:8" x14ac:dyDescent="0.25">
      <c r="H1174"/>
    </row>
    <row r="1175" spans="8:8" x14ac:dyDescent="0.25">
      <c r="H1175"/>
    </row>
    <row r="1176" spans="8:8" x14ac:dyDescent="0.25">
      <c r="H1176"/>
    </row>
    <row r="1177" spans="8:8" x14ac:dyDescent="0.25">
      <c r="H1177"/>
    </row>
    <row r="1178" spans="8:8" x14ac:dyDescent="0.25">
      <c r="H1178"/>
    </row>
    <row r="1179" spans="8:8" x14ac:dyDescent="0.25">
      <c r="H1179"/>
    </row>
    <row r="1180" spans="8:8" x14ac:dyDescent="0.25">
      <c r="H1180"/>
    </row>
    <row r="1181" spans="8:8" x14ac:dyDescent="0.25">
      <c r="H1181"/>
    </row>
    <row r="1182" spans="8:8" x14ac:dyDescent="0.25">
      <c r="H1182"/>
    </row>
    <row r="1183" spans="8:8" x14ac:dyDescent="0.25">
      <c r="H1183"/>
    </row>
    <row r="1184" spans="8:8" x14ac:dyDescent="0.25">
      <c r="H1184"/>
    </row>
    <row r="1185" spans="8:8" x14ac:dyDescent="0.25">
      <c r="H1185"/>
    </row>
    <row r="1186" spans="8:8" x14ac:dyDescent="0.25">
      <c r="H1186"/>
    </row>
    <row r="1187" spans="8:8" x14ac:dyDescent="0.25">
      <c r="H1187"/>
    </row>
    <row r="1188" spans="8:8" x14ac:dyDescent="0.25">
      <c r="H1188"/>
    </row>
    <row r="1189" spans="8:8" x14ac:dyDescent="0.25">
      <c r="H1189"/>
    </row>
    <row r="1190" spans="8:8" x14ac:dyDescent="0.25">
      <c r="H1190"/>
    </row>
    <row r="1191" spans="8:8" x14ac:dyDescent="0.25">
      <c r="H1191"/>
    </row>
    <row r="1192" spans="8:8" x14ac:dyDescent="0.25">
      <c r="H1192"/>
    </row>
    <row r="1193" spans="8:8" x14ac:dyDescent="0.25">
      <c r="H1193"/>
    </row>
    <row r="1194" spans="8:8" x14ac:dyDescent="0.25">
      <c r="H1194"/>
    </row>
    <row r="1195" spans="8:8" x14ac:dyDescent="0.25">
      <c r="H1195"/>
    </row>
    <row r="1196" spans="8:8" x14ac:dyDescent="0.25">
      <c r="H1196"/>
    </row>
    <row r="1197" spans="8:8" x14ac:dyDescent="0.25">
      <c r="H1197"/>
    </row>
    <row r="1198" spans="8:8" x14ac:dyDescent="0.25">
      <c r="H1198"/>
    </row>
    <row r="1199" spans="8:8" x14ac:dyDescent="0.25">
      <c r="H1199"/>
    </row>
    <row r="1200" spans="8:8" x14ac:dyDescent="0.25">
      <c r="H1200"/>
    </row>
    <row r="1201" spans="8:8" x14ac:dyDescent="0.25">
      <c r="H1201"/>
    </row>
    <row r="1202" spans="8:8" x14ac:dyDescent="0.25">
      <c r="H1202"/>
    </row>
    <row r="1203" spans="8:8" x14ac:dyDescent="0.25">
      <c r="H1203"/>
    </row>
    <row r="1204" spans="8:8" x14ac:dyDescent="0.25">
      <c r="H1204"/>
    </row>
    <row r="1205" spans="8:8" x14ac:dyDescent="0.25">
      <c r="H1205"/>
    </row>
    <row r="1206" spans="8:8" x14ac:dyDescent="0.25">
      <c r="H1206"/>
    </row>
    <row r="1207" spans="8:8" x14ac:dyDescent="0.25">
      <c r="H1207"/>
    </row>
    <row r="1208" spans="8:8" x14ac:dyDescent="0.25">
      <c r="H1208"/>
    </row>
    <row r="1209" spans="8:8" x14ac:dyDescent="0.25">
      <c r="H1209"/>
    </row>
    <row r="1210" spans="8:8" x14ac:dyDescent="0.25">
      <c r="H1210"/>
    </row>
    <row r="1211" spans="8:8" x14ac:dyDescent="0.25">
      <c r="H1211"/>
    </row>
    <row r="1212" spans="8:8" x14ac:dyDescent="0.25">
      <c r="H1212"/>
    </row>
    <row r="1213" spans="8:8" x14ac:dyDescent="0.25">
      <c r="H1213"/>
    </row>
    <row r="1214" spans="8:8" x14ac:dyDescent="0.25">
      <c r="H1214"/>
    </row>
    <row r="1215" spans="8:8" x14ac:dyDescent="0.25">
      <c r="H1215"/>
    </row>
    <row r="1216" spans="8:8" x14ac:dyDescent="0.25">
      <c r="H1216"/>
    </row>
    <row r="1217" spans="8:8" x14ac:dyDescent="0.25">
      <c r="H1217"/>
    </row>
    <row r="1218" spans="8:8" x14ac:dyDescent="0.25">
      <c r="H1218"/>
    </row>
    <row r="1219" spans="8:8" x14ac:dyDescent="0.25">
      <c r="H1219"/>
    </row>
    <row r="1220" spans="8:8" x14ac:dyDescent="0.25">
      <c r="H1220"/>
    </row>
    <row r="1221" spans="8:8" x14ac:dyDescent="0.25">
      <c r="H1221"/>
    </row>
    <row r="1222" spans="8:8" x14ac:dyDescent="0.25">
      <c r="H1222"/>
    </row>
    <row r="1223" spans="8:8" x14ac:dyDescent="0.25">
      <c r="H1223"/>
    </row>
    <row r="1224" spans="8:8" x14ac:dyDescent="0.25">
      <c r="H1224"/>
    </row>
    <row r="1225" spans="8:8" x14ac:dyDescent="0.25">
      <c r="H1225"/>
    </row>
    <row r="1226" spans="8:8" x14ac:dyDescent="0.25">
      <c r="H1226"/>
    </row>
    <row r="1227" spans="8:8" x14ac:dyDescent="0.25">
      <c r="H1227"/>
    </row>
    <row r="1228" spans="8:8" x14ac:dyDescent="0.25">
      <c r="H1228"/>
    </row>
    <row r="1229" spans="8:8" x14ac:dyDescent="0.25">
      <c r="H1229"/>
    </row>
    <row r="1230" spans="8:8" x14ac:dyDescent="0.25">
      <c r="H1230"/>
    </row>
    <row r="1231" spans="8:8" x14ac:dyDescent="0.25">
      <c r="H1231"/>
    </row>
    <row r="1232" spans="8:8" x14ac:dyDescent="0.25">
      <c r="H1232"/>
    </row>
    <row r="1233" spans="8:8" x14ac:dyDescent="0.25">
      <c r="H1233"/>
    </row>
    <row r="1234" spans="8:8" x14ac:dyDescent="0.25">
      <c r="H1234"/>
    </row>
    <row r="1235" spans="8:8" x14ac:dyDescent="0.25">
      <c r="H1235"/>
    </row>
    <row r="1236" spans="8:8" x14ac:dyDescent="0.25">
      <c r="H1236"/>
    </row>
    <row r="1237" spans="8:8" x14ac:dyDescent="0.25">
      <c r="H1237"/>
    </row>
    <row r="1238" spans="8:8" x14ac:dyDescent="0.25">
      <c r="H1238"/>
    </row>
    <row r="1239" spans="8:8" x14ac:dyDescent="0.25">
      <c r="H1239"/>
    </row>
    <row r="1240" spans="8:8" x14ac:dyDescent="0.25">
      <c r="H1240"/>
    </row>
    <row r="1241" spans="8:8" x14ac:dyDescent="0.25">
      <c r="H1241"/>
    </row>
    <row r="1242" spans="8:8" x14ac:dyDescent="0.25">
      <c r="H1242"/>
    </row>
    <row r="1243" spans="8:8" x14ac:dyDescent="0.25">
      <c r="H1243"/>
    </row>
    <row r="1244" spans="8:8" x14ac:dyDescent="0.25">
      <c r="H1244"/>
    </row>
    <row r="1245" spans="8:8" x14ac:dyDescent="0.25">
      <c r="H1245"/>
    </row>
    <row r="1246" spans="8:8" x14ac:dyDescent="0.25">
      <c r="H1246"/>
    </row>
    <row r="1247" spans="8:8" x14ac:dyDescent="0.25">
      <c r="H1247"/>
    </row>
    <row r="1248" spans="8:8" x14ac:dyDescent="0.25">
      <c r="H1248"/>
    </row>
    <row r="1249" spans="8:8" x14ac:dyDescent="0.25">
      <c r="H1249"/>
    </row>
    <row r="1250" spans="8:8" x14ac:dyDescent="0.25">
      <c r="H1250"/>
    </row>
    <row r="1251" spans="8:8" x14ac:dyDescent="0.25">
      <c r="H1251"/>
    </row>
    <row r="1252" spans="8:8" x14ac:dyDescent="0.25">
      <c r="H1252"/>
    </row>
    <row r="1253" spans="8:8" x14ac:dyDescent="0.25">
      <c r="H1253"/>
    </row>
    <row r="1254" spans="8:8" x14ac:dyDescent="0.25">
      <c r="H1254"/>
    </row>
    <row r="1255" spans="8:8" x14ac:dyDescent="0.25">
      <c r="H1255"/>
    </row>
    <row r="1256" spans="8:8" x14ac:dyDescent="0.25">
      <c r="H1256"/>
    </row>
    <row r="1257" spans="8:8" x14ac:dyDescent="0.25">
      <c r="H1257"/>
    </row>
    <row r="1258" spans="8:8" x14ac:dyDescent="0.25">
      <c r="H1258"/>
    </row>
    <row r="1259" spans="8:8" x14ac:dyDescent="0.25">
      <c r="H1259"/>
    </row>
    <row r="1260" spans="8:8" x14ac:dyDescent="0.25">
      <c r="H1260"/>
    </row>
    <row r="1261" spans="8:8" x14ac:dyDescent="0.25">
      <c r="H1261"/>
    </row>
    <row r="1262" spans="8:8" x14ac:dyDescent="0.25">
      <c r="H1262"/>
    </row>
    <row r="1263" spans="8:8" x14ac:dyDescent="0.25">
      <c r="H1263"/>
    </row>
    <row r="1264" spans="8:8" x14ac:dyDescent="0.25">
      <c r="H1264"/>
    </row>
    <row r="1265" spans="8:8" x14ac:dyDescent="0.25">
      <c r="H1265"/>
    </row>
    <row r="1266" spans="8:8" x14ac:dyDescent="0.25">
      <c r="H1266"/>
    </row>
    <row r="1267" spans="8:8" x14ac:dyDescent="0.25">
      <c r="H1267"/>
    </row>
    <row r="1268" spans="8:8" x14ac:dyDescent="0.25">
      <c r="H1268"/>
    </row>
    <row r="1269" spans="8:8" x14ac:dyDescent="0.25">
      <c r="H1269"/>
    </row>
    <row r="1270" spans="8:8" x14ac:dyDescent="0.25">
      <c r="H1270"/>
    </row>
    <row r="1271" spans="8:8" x14ac:dyDescent="0.25">
      <c r="H1271"/>
    </row>
    <row r="1272" spans="8:8" x14ac:dyDescent="0.25">
      <c r="H1272"/>
    </row>
    <row r="1273" spans="8:8" x14ac:dyDescent="0.25">
      <c r="H1273"/>
    </row>
    <row r="1274" spans="8:8" x14ac:dyDescent="0.25">
      <c r="H1274"/>
    </row>
    <row r="1275" spans="8:8" x14ac:dyDescent="0.25">
      <c r="H1275"/>
    </row>
    <row r="1276" spans="8:8" x14ac:dyDescent="0.25">
      <c r="H1276"/>
    </row>
    <row r="1277" spans="8:8" x14ac:dyDescent="0.25">
      <c r="H1277"/>
    </row>
    <row r="1278" spans="8:8" x14ac:dyDescent="0.25">
      <c r="H1278"/>
    </row>
    <row r="1279" spans="8:8" x14ac:dyDescent="0.25">
      <c r="H1279"/>
    </row>
    <row r="1280" spans="8:8" x14ac:dyDescent="0.25">
      <c r="H1280"/>
    </row>
    <row r="1281" spans="8:8" x14ac:dyDescent="0.25">
      <c r="H1281"/>
    </row>
    <row r="1282" spans="8:8" x14ac:dyDescent="0.25">
      <c r="H1282"/>
    </row>
    <row r="1283" spans="8:8" x14ac:dyDescent="0.25">
      <c r="H1283"/>
    </row>
    <row r="1284" spans="8:8" x14ac:dyDescent="0.25">
      <c r="H1284"/>
    </row>
    <row r="1285" spans="8:8" x14ac:dyDescent="0.25">
      <c r="H1285"/>
    </row>
    <row r="1286" spans="8:8" x14ac:dyDescent="0.25">
      <c r="H1286"/>
    </row>
    <row r="1287" spans="8:8" x14ac:dyDescent="0.25">
      <c r="H1287"/>
    </row>
    <row r="1288" spans="8:8" x14ac:dyDescent="0.25">
      <c r="H1288"/>
    </row>
    <row r="1289" spans="8:8" x14ac:dyDescent="0.25">
      <c r="H1289"/>
    </row>
    <row r="1290" spans="8:8" x14ac:dyDescent="0.25">
      <c r="H1290"/>
    </row>
    <row r="1291" spans="8:8" x14ac:dyDescent="0.25">
      <c r="H1291"/>
    </row>
    <row r="1292" spans="8:8" x14ac:dyDescent="0.25">
      <c r="H1292"/>
    </row>
    <row r="1293" spans="8:8" x14ac:dyDescent="0.25">
      <c r="H1293"/>
    </row>
    <row r="1294" spans="8:8" x14ac:dyDescent="0.25">
      <c r="H1294"/>
    </row>
    <row r="1295" spans="8:8" x14ac:dyDescent="0.25">
      <c r="H1295"/>
    </row>
    <row r="1296" spans="8:8" x14ac:dyDescent="0.25">
      <c r="H1296"/>
    </row>
    <row r="1297" spans="8:8" x14ac:dyDescent="0.25">
      <c r="H1297"/>
    </row>
    <row r="1298" spans="8:8" x14ac:dyDescent="0.25">
      <c r="H1298"/>
    </row>
    <row r="1299" spans="8:8" x14ac:dyDescent="0.25">
      <c r="H1299"/>
    </row>
    <row r="1300" spans="8:8" x14ac:dyDescent="0.25">
      <c r="H1300"/>
    </row>
    <row r="1301" spans="8:8" x14ac:dyDescent="0.25">
      <c r="H1301"/>
    </row>
    <row r="1302" spans="8:8" x14ac:dyDescent="0.25">
      <c r="H1302"/>
    </row>
    <row r="1303" spans="8:8" x14ac:dyDescent="0.25">
      <c r="H1303"/>
    </row>
    <row r="1304" spans="8:8" x14ac:dyDescent="0.25">
      <c r="H1304"/>
    </row>
    <row r="1305" spans="8:8" x14ac:dyDescent="0.25">
      <c r="H1305"/>
    </row>
    <row r="1306" spans="8:8" x14ac:dyDescent="0.25">
      <c r="H1306"/>
    </row>
    <row r="1307" spans="8:8" x14ac:dyDescent="0.25">
      <c r="H1307"/>
    </row>
    <row r="1308" spans="8:8" x14ac:dyDescent="0.25">
      <c r="H1308"/>
    </row>
    <row r="1309" spans="8:8" x14ac:dyDescent="0.25">
      <c r="H1309"/>
    </row>
    <row r="1310" spans="8:8" x14ac:dyDescent="0.25">
      <c r="H1310"/>
    </row>
    <row r="1311" spans="8:8" x14ac:dyDescent="0.25">
      <c r="H1311"/>
    </row>
    <row r="1312" spans="8:8" x14ac:dyDescent="0.25">
      <c r="H1312"/>
    </row>
    <row r="1313" spans="8:8" x14ac:dyDescent="0.25">
      <c r="H1313"/>
    </row>
    <row r="1314" spans="8:8" x14ac:dyDescent="0.25">
      <c r="H1314"/>
    </row>
    <row r="1315" spans="8:8" x14ac:dyDescent="0.25">
      <c r="H1315"/>
    </row>
    <row r="1316" spans="8:8" x14ac:dyDescent="0.25">
      <c r="H1316"/>
    </row>
    <row r="1317" spans="8:8" x14ac:dyDescent="0.25">
      <c r="H1317"/>
    </row>
    <row r="1318" spans="8:8" x14ac:dyDescent="0.25">
      <c r="H1318"/>
    </row>
    <row r="1319" spans="8:8" x14ac:dyDescent="0.25">
      <c r="H1319"/>
    </row>
    <row r="1320" spans="8:8" x14ac:dyDescent="0.25">
      <c r="H1320"/>
    </row>
    <row r="1321" spans="8:8" x14ac:dyDescent="0.25">
      <c r="H1321"/>
    </row>
    <row r="1322" spans="8:8" x14ac:dyDescent="0.25">
      <c r="H1322"/>
    </row>
    <row r="1323" spans="8:8" x14ac:dyDescent="0.25">
      <c r="H1323"/>
    </row>
    <row r="1324" spans="8:8" x14ac:dyDescent="0.25">
      <c r="H1324"/>
    </row>
    <row r="1325" spans="8:8" x14ac:dyDescent="0.25">
      <c r="H1325"/>
    </row>
    <row r="1326" spans="8:8" x14ac:dyDescent="0.25">
      <c r="H1326"/>
    </row>
    <row r="1327" spans="8:8" x14ac:dyDescent="0.25">
      <c r="H1327"/>
    </row>
    <row r="1328" spans="8:8" x14ac:dyDescent="0.25">
      <c r="H1328"/>
    </row>
    <row r="1329" spans="8:8" x14ac:dyDescent="0.25">
      <c r="H1329"/>
    </row>
    <row r="1330" spans="8:8" x14ac:dyDescent="0.25">
      <c r="H1330"/>
    </row>
    <row r="1331" spans="8:8" x14ac:dyDescent="0.25">
      <c r="H1331"/>
    </row>
    <row r="1332" spans="8:8" x14ac:dyDescent="0.25">
      <c r="H1332"/>
    </row>
    <row r="1333" spans="8:8" x14ac:dyDescent="0.25">
      <c r="H1333"/>
    </row>
    <row r="1334" spans="8:8" x14ac:dyDescent="0.25">
      <c r="H1334"/>
    </row>
    <row r="1335" spans="8:8" x14ac:dyDescent="0.25">
      <c r="H1335"/>
    </row>
    <row r="1336" spans="8:8" x14ac:dyDescent="0.25">
      <c r="H1336"/>
    </row>
    <row r="1337" spans="8:8" x14ac:dyDescent="0.25">
      <c r="H1337"/>
    </row>
    <row r="1338" spans="8:8" x14ac:dyDescent="0.25">
      <c r="H1338"/>
    </row>
    <row r="1339" spans="8:8" x14ac:dyDescent="0.25">
      <c r="H1339"/>
    </row>
    <row r="1340" spans="8:8" x14ac:dyDescent="0.25">
      <c r="H1340"/>
    </row>
    <row r="1341" spans="8:8" x14ac:dyDescent="0.25">
      <c r="H1341"/>
    </row>
    <row r="1342" spans="8:8" x14ac:dyDescent="0.25">
      <c r="H1342"/>
    </row>
    <row r="1343" spans="8:8" x14ac:dyDescent="0.25">
      <c r="H1343"/>
    </row>
    <row r="1344" spans="8:8" x14ac:dyDescent="0.25">
      <c r="H1344"/>
    </row>
    <row r="1345" spans="8:8" x14ac:dyDescent="0.25">
      <c r="H1345"/>
    </row>
    <row r="1346" spans="8:8" x14ac:dyDescent="0.25">
      <c r="H1346"/>
    </row>
    <row r="1347" spans="8:8" x14ac:dyDescent="0.25">
      <c r="H1347"/>
    </row>
    <row r="1348" spans="8:8" x14ac:dyDescent="0.25">
      <c r="H1348"/>
    </row>
    <row r="1349" spans="8:8" x14ac:dyDescent="0.25">
      <c r="H1349"/>
    </row>
    <row r="1350" spans="8:8" x14ac:dyDescent="0.25">
      <c r="H1350"/>
    </row>
    <row r="1351" spans="8:8" x14ac:dyDescent="0.25">
      <c r="H1351"/>
    </row>
    <row r="1352" spans="8:8" x14ac:dyDescent="0.25">
      <c r="H1352"/>
    </row>
    <row r="1353" spans="8:8" x14ac:dyDescent="0.25">
      <c r="H1353"/>
    </row>
    <row r="1354" spans="8:8" x14ac:dyDescent="0.25">
      <c r="H1354"/>
    </row>
    <row r="1355" spans="8:8" x14ac:dyDescent="0.25">
      <c r="H1355"/>
    </row>
    <row r="1356" spans="8:8" x14ac:dyDescent="0.25">
      <c r="H1356"/>
    </row>
    <row r="1357" spans="8:8" x14ac:dyDescent="0.25">
      <c r="H1357"/>
    </row>
    <row r="1358" spans="8:8" x14ac:dyDescent="0.25">
      <c r="H1358"/>
    </row>
    <row r="1359" spans="8:8" x14ac:dyDescent="0.25">
      <c r="H1359"/>
    </row>
    <row r="1360" spans="8:8" x14ac:dyDescent="0.25">
      <c r="H1360"/>
    </row>
    <row r="1361" spans="8:8" x14ac:dyDescent="0.25">
      <c r="H1361"/>
    </row>
    <row r="1362" spans="8:8" x14ac:dyDescent="0.25">
      <c r="H1362"/>
    </row>
    <row r="1363" spans="8:8" x14ac:dyDescent="0.25">
      <c r="H1363"/>
    </row>
    <row r="1364" spans="8:8" x14ac:dyDescent="0.25">
      <c r="H1364"/>
    </row>
    <row r="1365" spans="8:8" x14ac:dyDescent="0.25">
      <c r="H1365"/>
    </row>
    <row r="1366" spans="8:8" x14ac:dyDescent="0.25">
      <c r="H1366"/>
    </row>
    <row r="1367" spans="8:8" x14ac:dyDescent="0.25">
      <c r="H1367"/>
    </row>
    <row r="1368" spans="8:8" x14ac:dyDescent="0.25">
      <c r="H1368"/>
    </row>
    <row r="1369" spans="8:8" x14ac:dyDescent="0.25">
      <c r="H1369"/>
    </row>
    <row r="1370" spans="8:8" x14ac:dyDescent="0.25">
      <c r="H1370"/>
    </row>
    <row r="1371" spans="8:8" x14ac:dyDescent="0.25">
      <c r="H1371"/>
    </row>
    <row r="1372" spans="8:8" x14ac:dyDescent="0.25">
      <c r="H1372"/>
    </row>
    <row r="1373" spans="8:8" x14ac:dyDescent="0.25">
      <c r="H1373"/>
    </row>
    <row r="1374" spans="8:8" x14ac:dyDescent="0.25">
      <c r="H1374"/>
    </row>
    <row r="1375" spans="8:8" x14ac:dyDescent="0.25">
      <c r="H1375"/>
    </row>
    <row r="1376" spans="8:8" x14ac:dyDescent="0.25">
      <c r="H1376"/>
    </row>
    <row r="1377" spans="8:8" x14ac:dyDescent="0.25">
      <c r="H1377"/>
    </row>
    <row r="1378" spans="8:8" x14ac:dyDescent="0.25">
      <c r="H1378"/>
    </row>
    <row r="1379" spans="8:8" x14ac:dyDescent="0.25">
      <c r="H1379"/>
    </row>
    <row r="1380" spans="8:8" x14ac:dyDescent="0.25">
      <c r="H1380"/>
    </row>
    <row r="1381" spans="8:8" x14ac:dyDescent="0.25">
      <c r="H1381"/>
    </row>
    <row r="1382" spans="8:8" x14ac:dyDescent="0.25">
      <c r="H1382"/>
    </row>
    <row r="1383" spans="8:8" x14ac:dyDescent="0.25">
      <c r="H1383"/>
    </row>
    <row r="1384" spans="8:8" x14ac:dyDescent="0.25">
      <c r="H1384"/>
    </row>
    <row r="1385" spans="8:8" x14ac:dyDescent="0.25">
      <c r="H1385"/>
    </row>
    <row r="1386" spans="8:8" x14ac:dyDescent="0.25">
      <c r="H1386"/>
    </row>
    <row r="1387" spans="8:8" x14ac:dyDescent="0.25">
      <c r="H1387"/>
    </row>
    <row r="1388" spans="8:8" x14ac:dyDescent="0.25">
      <c r="H1388"/>
    </row>
    <row r="1389" spans="8:8" x14ac:dyDescent="0.25">
      <c r="H1389"/>
    </row>
    <row r="1390" spans="8:8" x14ac:dyDescent="0.25">
      <c r="H1390"/>
    </row>
    <row r="1391" spans="8:8" x14ac:dyDescent="0.25">
      <c r="H1391"/>
    </row>
    <row r="1392" spans="8:8" x14ac:dyDescent="0.25">
      <c r="H1392"/>
    </row>
    <row r="1393" spans="8:8" x14ac:dyDescent="0.25">
      <c r="H1393"/>
    </row>
    <row r="1394" spans="8:8" x14ac:dyDescent="0.25">
      <c r="H1394"/>
    </row>
    <row r="1395" spans="8:8" x14ac:dyDescent="0.25">
      <c r="H1395"/>
    </row>
    <row r="1396" spans="8:8" x14ac:dyDescent="0.25">
      <c r="H1396"/>
    </row>
    <row r="1397" spans="8:8" x14ac:dyDescent="0.25">
      <c r="H1397"/>
    </row>
    <row r="1398" spans="8:8" x14ac:dyDescent="0.25">
      <c r="H1398"/>
    </row>
    <row r="1399" spans="8:8" x14ac:dyDescent="0.25">
      <c r="H1399"/>
    </row>
    <row r="1400" spans="8:8" x14ac:dyDescent="0.25">
      <c r="H1400"/>
    </row>
    <row r="1401" spans="8:8" x14ac:dyDescent="0.25">
      <c r="H1401"/>
    </row>
    <row r="1402" spans="8:8" x14ac:dyDescent="0.25">
      <c r="H1402"/>
    </row>
    <row r="1403" spans="8:8" x14ac:dyDescent="0.25">
      <c r="H1403"/>
    </row>
    <row r="1404" spans="8:8" x14ac:dyDescent="0.25">
      <c r="H1404"/>
    </row>
    <row r="1405" spans="8:8" x14ac:dyDescent="0.25">
      <c r="H1405"/>
    </row>
    <row r="1406" spans="8:8" x14ac:dyDescent="0.25">
      <c r="H1406"/>
    </row>
    <row r="1407" spans="8:8" x14ac:dyDescent="0.25">
      <c r="H1407"/>
    </row>
    <row r="1408" spans="8:8" x14ac:dyDescent="0.25">
      <c r="H1408"/>
    </row>
    <row r="1409" spans="8:8" x14ac:dyDescent="0.25">
      <c r="H1409"/>
    </row>
    <row r="1410" spans="8:8" x14ac:dyDescent="0.25">
      <c r="H1410"/>
    </row>
    <row r="1411" spans="8:8" x14ac:dyDescent="0.25">
      <c r="H1411"/>
    </row>
    <row r="1412" spans="8:8" x14ac:dyDescent="0.25">
      <c r="H1412"/>
    </row>
    <row r="1413" spans="8:8" x14ac:dyDescent="0.25">
      <c r="H1413"/>
    </row>
    <row r="1414" spans="8:8" x14ac:dyDescent="0.25">
      <c r="H1414"/>
    </row>
    <row r="1415" spans="8:8" x14ac:dyDescent="0.25">
      <c r="H1415"/>
    </row>
    <row r="1416" spans="8:8" x14ac:dyDescent="0.25">
      <c r="H1416"/>
    </row>
    <row r="1417" spans="8:8" x14ac:dyDescent="0.25">
      <c r="H1417"/>
    </row>
    <row r="1418" spans="8:8" x14ac:dyDescent="0.25">
      <c r="H1418"/>
    </row>
    <row r="1419" spans="8:8" x14ac:dyDescent="0.25">
      <c r="H1419"/>
    </row>
    <row r="1420" spans="8:8" x14ac:dyDescent="0.25">
      <c r="H1420"/>
    </row>
    <row r="1421" spans="8:8" x14ac:dyDescent="0.25">
      <c r="H1421"/>
    </row>
    <row r="1422" spans="8:8" x14ac:dyDescent="0.25">
      <c r="H1422"/>
    </row>
    <row r="1423" spans="8:8" x14ac:dyDescent="0.25">
      <c r="H1423"/>
    </row>
    <row r="1424" spans="8:8" x14ac:dyDescent="0.25">
      <c r="H1424"/>
    </row>
    <row r="1425" spans="8:8" x14ac:dyDescent="0.25">
      <c r="H1425"/>
    </row>
    <row r="1426" spans="8:8" x14ac:dyDescent="0.25">
      <c r="H1426"/>
    </row>
    <row r="1427" spans="8:8" x14ac:dyDescent="0.25">
      <c r="H1427"/>
    </row>
    <row r="1428" spans="8:8" x14ac:dyDescent="0.25">
      <c r="H1428"/>
    </row>
    <row r="1429" spans="8:8" x14ac:dyDescent="0.25">
      <c r="H1429"/>
    </row>
    <row r="1430" spans="8:8" x14ac:dyDescent="0.25">
      <c r="H1430"/>
    </row>
    <row r="1431" spans="8:8" x14ac:dyDescent="0.25">
      <c r="H1431"/>
    </row>
    <row r="1432" spans="8:8" x14ac:dyDescent="0.25">
      <c r="H1432"/>
    </row>
    <row r="1433" spans="8:8" x14ac:dyDescent="0.25">
      <c r="H1433"/>
    </row>
    <row r="1434" spans="8:8" x14ac:dyDescent="0.25">
      <c r="H1434"/>
    </row>
    <row r="1435" spans="8:8" x14ac:dyDescent="0.25">
      <c r="H1435"/>
    </row>
    <row r="1436" spans="8:8" x14ac:dyDescent="0.25">
      <c r="H1436"/>
    </row>
    <row r="1437" spans="8:8" x14ac:dyDescent="0.25">
      <c r="H1437"/>
    </row>
    <row r="1438" spans="8:8" x14ac:dyDescent="0.25">
      <c r="H1438"/>
    </row>
    <row r="1439" spans="8:8" x14ac:dyDescent="0.25">
      <c r="H1439"/>
    </row>
    <row r="1440" spans="8:8" x14ac:dyDescent="0.25">
      <c r="H1440"/>
    </row>
    <row r="1441" spans="8:8" x14ac:dyDescent="0.25">
      <c r="H1441"/>
    </row>
    <row r="1442" spans="8:8" x14ac:dyDescent="0.25">
      <c r="H1442"/>
    </row>
    <row r="1443" spans="8:8" x14ac:dyDescent="0.25">
      <c r="H1443"/>
    </row>
    <row r="1444" spans="8:8" x14ac:dyDescent="0.25">
      <c r="H1444"/>
    </row>
    <row r="1445" spans="8:8" x14ac:dyDescent="0.25">
      <c r="H1445"/>
    </row>
    <row r="1446" spans="8:8" x14ac:dyDescent="0.25">
      <c r="H1446"/>
    </row>
    <row r="1447" spans="8:8" x14ac:dyDescent="0.25">
      <c r="H1447"/>
    </row>
    <row r="1448" spans="8:8" x14ac:dyDescent="0.25">
      <c r="H1448"/>
    </row>
    <row r="1449" spans="8:8" x14ac:dyDescent="0.25">
      <c r="H1449"/>
    </row>
    <row r="1450" spans="8:8" x14ac:dyDescent="0.25">
      <c r="H1450"/>
    </row>
    <row r="1451" spans="8:8" x14ac:dyDescent="0.25">
      <c r="H1451"/>
    </row>
    <row r="1452" spans="8:8" x14ac:dyDescent="0.25">
      <c r="H1452"/>
    </row>
    <row r="1453" spans="8:8" x14ac:dyDescent="0.25">
      <c r="H1453"/>
    </row>
    <row r="1454" spans="8:8" x14ac:dyDescent="0.25">
      <c r="H1454"/>
    </row>
    <row r="1455" spans="8:8" x14ac:dyDescent="0.25">
      <c r="H1455"/>
    </row>
    <row r="1456" spans="8:8" x14ac:dyDescent="0.25">
      <c r="H1456"/>
    </row>
    <row r="1457" spans="8:8" x14ac:dyDescent="0.25">
      <c r="H1457"/>
    </row>
    <row r="1458" spans="8:8" x14ac:dyDescent="0.25">
      <c r="H1458"/>
    </row>
    <row r="1459" spans="8:8" x14ac:dyDescent="0.25">
      <c r="H1459"/>
    </row>
    <row r="1460" spans="8:8" x14ac:dyDescent="0.25">
      <c r="H1460"/>
    </row>
    <row r="1461" spans="8:8" x14ac:dyDescent="0.25">
      <c r="H1461"/>
    </row>
    <row r="1462" spans="8:8" x14ac:dyDescent="0.25">
      <c r="H1462"/>
    </row>
    <row r="1463" spans="8:8" x14ac:dyDescent="0.25">
      <c r="H1463"/>
    </row>
    <row r="1464" spans="8:8" x14ac:dyDescent="0.25">
      <c r="H1464"/>
    </row>
    <row r="1465" spans="8:8" x14ac:dyDescent="0.25">
      <c r="H1465"/>
    </row>
    <row r="1466" spans="8:8" x14ac:dyDescent="0.25">
      <c r="H1466"/>
    </row>
    <row r="1467" spans="8:8" x14ac:dyDescent="0.25">
      <c r="H1467"/>
    </row>
    <row r="1468" spans="8:8" x14ac:dyDescent="0.25">
      <c r="H1468"/>
    </row>
    <row r="1469" spans="8:8" x14ac:dyDescent="0.25">
      <c r="H1469"/>
    </row>
    <row r="1470" spans="8:8" x14ac:dyDescent="0.25">
      <c r="H1470"/>
    </row>
    <row r="1471" spans="8:8" x14ac:dyDescent="0.25">
      <c r="H1471"/>
    </row>
    <row r="1472" spans="8:8" x14ac:dyDescent="0.25">
      <c r="H1472"/>
    </row>
    <row r="1473" spans="8:8" x14ac:dyDescent="0.25">
      <c r="H1473"/>
    </row>
    <row r="1474" spans="8:8" x14ac:dyDescent="0.25">
      <c r="H1474"/>
    </row>
    <row r="1475" spans="8:8" x14ac:dyDescent="0.25">
      <c r="H1475"/>
    </row>
    <row r="1476" spans="8:8" x14ac:dyDescent="0.25">
      <c r="H1476"/>
    </row>
    <row r="1477" spans="8:8" x14ac:dyDescent="0.25">
      <c r="H1477"/>
    </row>
    <row r="1478" spans="8:8" x14ac:dyDescent="0.25">
      <c r="H1478"/>
    </row>
    <row r="1479" spans="8:8" x14ac:dyDescent="0.25">
      <c r="H1479"/>
    </row>
    <row r="1480" spans="8:8" x14ac:dyDescent="0.25">
      <c r="H1480"/>
    </row>
    <row r="1481" spans="8:8" x14ac:dyDescent="0.25">
      <c r="H1481"/>
    </row>
    <row r="1482" spans="8:8" x14ac:dyDescent="0.25">
      <c r="H1482"/>
    </row>
    <row r="1483" spans="8:8" x14ac:dyDescent="0.25">
      <c r="H1483"/>
    </row>
    <row r="1484" spans="8:8" x14ac:dyDescent="0.25">
      <c r="H1484"/>
    </row>
    <row r="1485" spans="8:8" x14ac:dyDescent="0.25">
      <c r="H1485"/>
    </row>
    <row r="1486" spans="8:8" x14ac:dyDescent="0.25">
      <c r="H1486"/>
    </row>
    <row r="1487" spans="8:8" x14ac:dyDescent="0.25">
      <c r="H1487"/>
    </row>
    <row r="1488" spans="8:8" x14ac:dyDescent="0.25">
      <c r="H1488"/>
    </row>
    <row r="1489" spans="8:8" x14ac:dyDescent="0.25">
      <c r="H1489"/>
    </row>
    <row r="1490" spans="8:8" x14ac:dyDescent="0.25">
      <c r="H1490"/>
    </row>
    <row r="1491" spans="8:8" x14ac:dyDescent="0.25">
      <c r="H1491"/>
    </row>
    <row r="1492" spans="8:8" x14ac:dyDescent="0.25">
      <c r="H1492"/>
    </row>
    <row r="1493" spans="8:8" x14ac:dyDescent="0.25">
      <c r="H1493"/>
    </row>
    <row r="1494" spans="8:8" x14ac:dyDescent="0.25">
      <c r="H1494"/>
    </row>
    <row r="1495" spans="8:8" x14ac:dyDescent="0.25">
      <c r="H1495"/>
    </row>
    <row r="1496" spans="8:8" x14ac:dyDescent="0.25">
      <c r="H1496"/>
    </row>
    <row r="1497" spans="8:8" x14ac:dyDescent="0.25">
      <c r="H1497"/>
    </row>
    <row r="1498" spans="8:8" x14ac:dyDescent="0.25">
      <c r="H1498"/>
    </row>
    <row r="1499" spans="8:8" x14ac:dyDescent="0.25">
      <c r="H1499"/>
    </row>
    <row r="1500" spans="8:8" x14ac:dyDescent="0.25">
      <c r="H1500"/>
    </row>
    <row r="1501" spans="8:8" x14ac:dyDescent="0.25">
      <c r="H1501"/>
    </row>
    <row r="1502" spans="8:8" x14ac:dyDescent="0.25">
      <c r="H1502"/>
    </row>
    <row r="1503" spans="8:8" x14ac:dyDescent="0.25">
      <c r="H1503"/>
    </row>
    <row r="1504" spans="8:8" x14ac:dyDescent="0.25">
      <c r="H1504"/>
    </row>
    <row r="1505" spans="8:8" x14ac:dyDescent="0.25">
      <c r="H1505"/>
    </row>
    <row r="1506" spans="8:8" x14ac:dyDescent="0.25">
      <c r="H1506"/>
    </row>
    <row r="1507" spans="8:8" x14ac:dyDescent="0.25">
      <c r="H1507"/>
    </row>
    <row r="1508" spans="8:8" x14ac:dyDescent="0.25">
      <c r="H1508"/>
    </row>
    <row r="1509" spans="8:8" x14ac:dyDescent="0.25">
      <c r="H1509"/>
    </row>
    <row r="1510" spans="8:8" x14ac:dyDescent="0.25">
      <c r="H1510"/>
    </row>
    <row r="1511" spans="8:8" x14ac:dyDescent="0.25">
      <c r="H1511"/>
    </row>
    <row r="1512" spans="8:8" x14ac:dyDescent="0.25">
      <c r="H1512"/>
    </row>
    <row r="1513" spans="8:8" x14ac:dyDescent="0.25">
      <c r="H1513"/>
    </row>
    <row r="1514" spans="8:8" x14ac:dyDescent="0.25">
      <c r="H1514"/>
    </row>
    <row r="1515" spans="8:8" x14ac:dyDescent="0.25">
      <c r="H1515"/>
    </row>
    <row r="1516" spans="8:8" x14ac:dyDescent="0.25">
      <c r="H1516"/>
    </row>
    <row r="1517" spans="8:8" x14ac:dyDescent="0.25">
      <c r="H1517"/>
    </row>
    <row r="1518" spans="8:8" x14ac:dyDescent="0.25">
      <c r="H1518"/>
    </row>
    <row r="1519" spans="8:8" x14ac:dyDescent="0.25">
      <c r="H1519"/>
    </row>
    <row r="1520" spans="8:8" x14ac:dyDescent="0.25">
      <c r="H1520"/>
    </row>
    <row r="1521" spans="8:8" x14ac:dyDescent="0.25">
      <c r="H1521"/>
    </row>
    <row r="1522" spans="8:8" x14ac:dyDescent="0.25">
      <c r="H1522"/>
    </row>
    <row r="1523" spans="8:8" x14ac:dyDescent="0.25">
      <c r="H1523"/>
    </row>
    <row r="1524" spans="8:8" x14ac:dyDescent="0.25">
      <c r="H1524"/>
    </row>
    <row r="1525" spans="8:8" x14ac:dyDescent="0.25">
      <c r="H1525"/>
    </row>
    <row r="1526" spans="8:8" x14ac:dyDescent="0.25">
      <c r="H1526"/>
    </row>
    <row r="1527" spans="8:8" x14ac:dyDescent="0.25">
      <c r="H1527"/>
    </row>
    <row r="1528" spans="8:8" x14ac:dyDescent="0.25">
      <c r="H1528"/>
    </row>
    <row r="1529" spans="8:8" x14ac:dyDescent="0.25">
      <c r="H1529"/>
    </row>
    <row r="1530" spans="8:8" x14ac:dyDescent="0.25">
      <c r="H1530"/>
    </row>
    <row r="1531" spans="8:8" x14ac:dyDescent="0.25">
      <c r="H1531"/>
    </row>
    <row r="1532" spans="8:8" x14ac:dyDescent="0.25">
      <c r="H1532"/>
    </row>
    <row r="1533" spans="8:8" x14ac:dyDescent="0.25">
      <c r="H1533"/>
    </row>
    <row r="1534" spans="8:8" x14ac:dyDescent="0.25">
      <c r="H1534"/>
    </row>
    <row r="1535" spans="8:8" x14ac:dyDescent="0.25">
      <c r="H1535"/>
    </row>
    <row r="1536" spans="8:8" x14ac:dyDescent="0.25">
      <c r="H1536"/>
    </row>
    <row r="1537" spans="8:8" x14ac:dyDescent="0.25">
      <c r="H1537"/>
    </row>
    <row r="1538" spans="8:8" x14ac:dyDescent="0.25">
      <c r="H1538"/>
    </row>
    <row r="1539" spans="8:8" x14ac:dyDescent="0.25">
      <c r="H1539"/>
    </row>
    <row r="1540" spans="8:8" x14ac:dyDescent="0.25">
      <c r="H1540"/>
    </row>
    <row r="1541" spans="8:8" x14ac:dyDescent="0.25">
      <c r="H1541"/>
    </row>
    <row r="1542" spans="8:8" x14ac:dyDescent="0.25">
      <c r="H1542"/>
    </row>
    <row r="1543" spans="8:8" x14ac:dyDescent="0.25">
      <c r="H1543"/>
    </row>
    <row r="1544" spans="8:8" x14ac:dyDescent="0.25">
      <c r="H1544"/>
    </row>
    <row r="1545" spans="8:8" x14ac:dyDescent="0.25">
      <c r="H1545"/>
    </row>
    <row r="1546" spans="8:8" x14ac:dyDescent="0.25">
      <c r="H1546"/>
    </row>
    <row r="1547" spans="8:8" x14ac:dyDescent="0.25">
      <c r="H1547"/>
    </row>
    <row r="1548" spans="8:8" x14ac:dyDescent="0.25">
      <c r="H1548"/>
    </row>
    <row r="1549" spans="8:8" x14ac:dyDescent="0.25">
      <c r="H1549"/>
    </row>
    <row r="1550" spans="8:8" x14ac:dyDescent="0.25">
      <c r="H1550"/>
    </row>
    <row r="1551" spans="8:8" x14ac:dyDescent="0.25">
      <c r="H1551"/>
    </row>
    <row r="1552" spans="8:8" x14ac:dyDescent="0.25">
      <c r="H1552"/>
    </row>
    <row r="1553" spans="8:8" x14ac:dyDescent="0.25">
      <c r="H1553"/>
    </row>
    <row r="1554" spans="8:8" x14ac:dyDescent="0.25">
      <c r="H1554"/>
    </row>
    <row r="1555" spans="8:8" x14ac:dyDescent="0.25">
      <c r="H1555"/>
    </row>
    <row r="1556" spans="8:8" x14ac:dyDescent="0.25">
      <c r="H1556"/>
    </row>
    <row r="1557" spans="8:8" x14ac:dyDescent="0.25">
      <c r="H1557"/>
    </row>
    <row r="1558" spans="8:8" x14ac:dyDescent="0.25">
      <c r="H1558"/>
    </row>
    <row r="1559" spans="8:8" x14ac:dyDescent="0.25">
      <c r="H1559"/>
    </row>
    <row r="1560" spans="8:8" x14ac:dyDescent="0.25">
      <c r="H1560"/>
    </row>
    <row r="1561" spans="8:8" x14ac:dyDescent="0.25">
      <c r="H1561"/>
    </row>
    <row r="1562" spans="8:8" x14ac:dyDescent="0.25">
      <c r="H1562"/>
    </row>
    <row r="1563" spans="8:8" x14ac:dyDescent="0.25">
      <c r="H1563"/>
    </row>
    <row r="1564" spans="8:8" x14ac:dyDescent="0.25">
      <c r="H1564"/>
    </row>
    <row r="1565" spans="8:8" x14ac:dyDescent="0.25">
      <c r="H1565"/>
    </row>
    <row r="1566" spans="8:8" x14ac:dyDescent="0.25">
      <c r="H1566"/>
    </row>
    <row r="1567" spans="8:8" x14ac:dyDescent="0.25">
      <c r="H1567"/>
    </row>
    <row r="1568" spans="8:8" x14ac:dyDescent="0.25">
      <c r="H1568"/>
    </row>
    <row r="1569" spans="8:8" x14ac:dyDescent="0.25">
      <c r="H1569"/>
    </row>
    <row r="1570" spans="8:8" x14ac:dyDescent="0.25">
      <c r="H1570"/>
    </row>
    <row r="1571" spans="8:8" x14ac:dyDescent="0.25">
      <c r="H1571"/>
    </row>
    <row r="1572" spans="8:8" x14ac:dyDescent="0.25">
      <c r="H1572"/>
    </row>
    <row r="1573" spans="8:8" x14ac:dyDescent="0.25">
      <c r="H1573"/>
    </row>
    <row r="1574" spans="8:8" x14ac:dyDescent="0.25">
      <c r="H1574"/>
    </row>
    <row r="1575" spans="8:8" x14ac:dyDescent="0.25">
      <c r="H1575"/>
    </row>
    <row r="1576" spans="8:8" x14ac:dyDescent="0.25">
      <c r="H1576"/>
    </row>
    <row r="1577" spans="8:8" x14ac:dyDescent="0.25">
      <c r="H1577"/>
    </row>
    <row r="1578" spans="8:8" x14ac:dyDescent="0.25">
      <c r="H1578"/>
    </row>
    <row r="1579" spans="8:8" x14ac:dyDescent="0.25">
      <c r="H1579"/>
    </row>
    <row r="1580" spans="8:8" x14ac:dyDescent="0.25">
      <c r="H1580"/>
    </row>
    <row r="1581" spans="8:8" x14ac:dyDescent="0.25">
      <c r="H1581"/>
    </row>
    <row r="1582" spans="8:8" x14ac:dyDescent="0.25">
      <c r="H1582"/>
    </row>
    <row r="1583" spans="8:8" x14ac:dyDescent="0.25">
      <c r="H1583"/>
    </row>
    <row r="1584" spans="8:8" x14ac:dyDescent="0.25">
      <c r="H1584"/>
    </row>
    <row r="1585" spans="8:8" x14ac:dyDescent="0.25">
      <c r="H1585"/>
    </row>
    <row r="1586" spans="8:8" x14ac:dyDescent="0.25">
      <c r="H1586"/>
    </row>
    <row r="1587" spans="8:8" x14ac:dyDescent="0.25">
      <c r="H1587"/>
    </row>
    <row r="1588" spans="8:8" x14ac:dyDescent="0.25">
      <c r="H1588"/>
    </row>
    <row r="1589" spans="8:8" x14ac:dyDescent="0.25">
      <c r="H1589"/>
    </row>
    <row r="1590" spans="8:8" x14ac:dyDescent="0.25">
      <c r="H1590"/>
    </row>
    <row r="1591" spans="8:8" x14ac:dyDescent="0.25">
      <c r="H1591"/>
    </row>
    <row r="1592" spans="8:8" x14ac:dyDescent="0.25">
      <c r="H1592"/>
    </row>
    <row r="1593" spans="8:8" x14ac:dyDescent="0.25">
      <c r="H1593"/>
    </row>
    <row r="1594" spans="8:8" x14ac:dyDescent="0.25">
      <c r="H1594"/>
    </row>
    <row r="1595" spans="8:8" x14ac:dyDescent="0.25">
      <c r="H1595"/>
    </row>
    <row r="1596" spans="8:8" x14ac:dyDescent="0.25">
      <c r="H1596"/>
    </row>
    <row r="1597" spans="8:8" x14ac:dyDescent="0.25">
      <c r="H1597"/>
    </row>
    <row r="1598" spans="8:8" x14ac:dyDescent="0.25">
      <c r="H1598"/>
    </row>
    <row r="1599" spans="8:8" x14ac:dyDescent="0.25">
      <c r="H1599"/>
    </row>
    <row r="1600" spans="8:8" x14ac:dyDescent="0.25">
      <c r="H1600"/>
    </row>
    <row r="1601" spans="8:8" x14ac:dyDescent="0.25">
      <c r="H1601"/>
    </row>
    <row r="1602" spans="8:8" x14ac:dyDescent="0.25">
      <c r="H1602"/>
    </row>
    <row r="1603" spans="8:8" x14ac:dyDescent="0.25">
      <c r="H1603"/>
    </row>
    <row r="1604" spans="8:8" x14ac:dyDescent="0.25">
      <c r="H1604"/>
    </row>
    <row r="1605" spans="8:8" x14ac:dyDescent="0.25">
      <c r="H1605"/>
    </row>
    <row r="1606" spans="8:8" x14ac:dyDescent="0.25">
      <c r="H1606"/>
    </row>
    <row r="1607" spans="8:8" x14ac:dyDescent="0.25">
      <c r="H1607"/>
    </row>
    <row r="1608" spans="8:8" x14ac:dyDescent="0.25">
      <c r="H1608"/>
    </row>
    <row r="1609" spans="8:8" x14ac:dyDescent="0.25">
      <c r="H1609"/>
    </row>
    <row r="1610" spans="8:8" x14ac:dyDescent="0.25">
      <c r="H1610"/>
    </row>
    <row r="1611" spans="8:8" x14ac:dyDescent="0.25">
      <c r="H1611"/>
    </row>
    <row r="1612" spans="8:8" x14ac:dyDescent="0.25">
      <c r="H1612"/>
    </row>
    <row r="1613" spans="8:8" x14ac:dyDescent="0.25">
      <c r="H1613"/>
    </row>
    <row r="1614" spans="8:8" x14ac:dyDescent="0.25">
      <c r="H1614"/>
    </row>
    <row r="1615" spans="8:8" x14ac:dyDescent="0.25">
      <c r="H1615"/>
    </row>
    <row r="1616" spans="8:8" x14ac:dyDescent="0.25">
      <c r="H1616"/>
    </row>
    <row r="1617" spans="8:8" x14ac:dyDescent="0.25">
      <c r="H1617"/>
    </row>
    <row r="1618" spans="8:8" x14ac:dyDescent="0.25">
      <c r="H1618"/>
    </row>
    <row r="1619" spans="8:8" x14ac:dyDescent="0.25">
      <c r="H1619"/>
    </row>
    <row r="1620" spans="8:8" x14ac:dyDescent="0.25">
      <c r="H1620"/>
    </row>
    <row r="1621" spans="8:8" x14ac:dyDescent="0.25">
      <c r="H1621"/>
    </row>
    <row r="1622" spans="8:8" x14ac:dyDescent="0.25">
      <c r="H1622"/>
    </row>
    <row r="1623" spans="8:8" x14ac:dyDescent="0.25">
      <c r="H1623"/>
    </row>
    <row r="1624" spans="8:8" x14ac:dyDescent="0.25">
      <c r="H1624"/>
    </row>
    <row r="1625" spans="8:8" x14ac:dyDescent="0.25">
      <c r="H1625"/>
    </row>
    <row r="1626" spans="8:8" x14ac:dyDescent="0.25">
      <c r="H1626"/>
    </row>
    <row r="1627" spans="8:8" x14ac:dyDescent="0.25">
      <c r="H1627"/>
    </row>
    <row r="1628" spans="8:8" x14ac:dyDescent="0.25">
      <c r="H1628"/>
    </row>
    <row r="1629" spans="8:8" x14ac:dyDescent="0.25">
      <c r="H1629"/>
    </row>
    <row r="1630" spans="8:8" x14ac:dyDescent="0.25">
      <c r="H1630"/>
    </row>
    <row r="1631" spans="8:8" x14ac:dyDescent="0.25">
      <c r="H1631"/>
    </row>
    <row r="1632" spans="8:8" x14ac:dyDescent="0.25">
      <c r="H1632"/>
    </row>
    <row r="1633" spans="8:8" x14ac:dyDescent="0.25">
      <c r="H1633"/>
    </row>
    <row r="1634" spans="8:8" x14ac:dyDescent="0.25">
      <c r="H1634"/>
    </row>
    <row r="1635" spans="8:8" x14ac:dyDescent="0.25">
      <c r="H1635"/>
    </row>
    <row r="1636" spans="8:8" x14ac:dyDescent="0.25">
      <c r="H1636"/>
    </row>
    <row r="1637" spans="8:8" x14ac:dyDescent="0.25">
      <c r="H1637"/>
    </row>
    <row r="1638" spans="8:8" x14ac:dyDescent="0.25">
      <c r="H1638"/>
    </row>
    <row r="1639" spans="8:8" x14ac:dyDescent="0.25">
      <c r="H1639"/>
    </row>
    <row r="1640" spans="8:8" x14ac:dyDescent="0.25">
      <c r="H1640"/>
    </row>
    <row r="1641" spans="8:8" x14ac:dyDescent="0.25">
      <c r="H1641"/>
    </row>
    <row r="1642" spans="8:8" x14ac:dyDescent="0.25">
      <c r="H1642"/>
    </row>
    <row r="1643" spans="8:8" x14ac:dyDescent="0.25">
      <c r="H1643"/>
    </row>
    <row r="1644" spans="8:8" x14ac:dyDescent="0.25">
      <c r="H1644"/>
    </row>
    <row r="1645" spans="8:8" x14ac:dyDescent="0.25">
      <c r="H1645"/>
    </row>
    <row r="1646" spans="8:8" x14ac:dyDescent="0.25">
      <c r="H1646"/>
    </row>
    <row r="1647" spans="8:8" x14ac:dyDescent="0.25">
      <c r="H1647"/>
    </row>
    <row r="1648" spans="8:8" x14ac:dyDescent="0.25">
      <c r="H1648"/>
    </row>
    <row r="1649" spans="8:8" x14ac:dyDescent="0.25">
      <c r="H1649"/>
    </row>
    <row r="1650" spans="8:8" x14ac:dyDescent="0.25">
      <c r="H1650"/>
    </row>
    <row r="1651" spans="8:8" x14ac:dyDescent="0.25">
      <c r="H1651"/>
    </row>
    <row r="1652" spans="8:8" x14ac:dyDescent="0.25">
      <c r="H1652"/>
    </row>
    <row r="1653" spans="8:8" x14ac:dyDescent="0.25">
      <c r="H1653"/>
    </row>
    <row r="1654" spans="8:8" x14ac:dyDescent="0.25">
      <c r="H1654"/>
    </row>
    <row r="1655" spans="8:8" x14ac:dyDescent="0.25">
      <c r="H1655"/>
    </row>
    <row r="1656" spans="8:8" x14ac:dyDescent="0.25">
      <c r="H1656"/>
    </row>
    <row r="1657" spans="8:8" x14ac:dyDescent="0.25">
      <c r="H1657"/>
    </row>
    <row r="1658" spans="8:8" x14ac:dyDescent="0.25">
      <c r="H1658"/>
    </row>
    <row r="1659" spans="8:8" x14ac:dyDescent="0.25">
      <c r="H1659"/>
    </row>
    <row r="1660" spans="8:8" x14ac:dyDescent="0.25">
      <c r="H1660"/>
    </row>
    <row r="1661" spans="8:8" x14ac:dyDescent="0.25">
      <c r="H1661"/>
    </row>
    <row r="1662" spans="8:8" x14ac:dyDescent="0.25">
      <c r="H1662"/>
    </row>
    <row r="1663" spans="8:8" x14ac:dyDescent="0.25">
      <c r="H1663"/>
    </row>
    <row r="1664" spans="8:8" x14ac:dyDescent="0.25">
      <c r="H1664"/>
    </row>
    <row r="1665" spans="8:8" x14ac:dyDescent="0.25">
      <c r="H1665"/>
    </row>
    <row r="1666" spans="8:8" x14ac:dyDescent="0.25">
      <c r="H1666"/>
    </row>
    <row r="1667" spans="8:8" x14ac:dyDescent="0.25">
      <c r="H1667"/>
    </row>
    <row r="1668" spans="8:8" x14ac:dyDescent="0.25">
      <c r="H1668"/>
    </row>
    <row r="1669" spans="8:8" x14ac:dyDescent="0.25">
      <c r="H1669"/>
    </row>
    <row r="1670" spans="8:8" x14ac:dyDescent="0.25">
      <c r="H1670"/>
    </row>
    <row r="1671" spans="8:8" x14ac:dyDescent="0.25">
      <c r="H1671"/>
    </row>
    <row r="1672" spans="8:8" x14ac:dyDescent="0.25">
      <c r="H1672"/>
    </row>
    <row r="1673" spans="8:8" x14ac:dyDescent="0.25">
      <c r="H1673"/>
    </row>
    <row r="1674" spans="8:8" x14ac:dyDescent="0.25">
      <c r="H1674"/>
    </row>
    <row r="1675" spans="8:8" x14ac:dyDescent="0.25">
      <c r="H1675"/>
    </row>
    <row r="1676" spans="8:8" x14ac:dyDescent="0.25">
      <c r="H1676"/>
    </row>
    <row r="1677" spans="8:8" x14ac:dyDescent="0.25">
      <c r="H1677"/>
    </row>
    <row r="1678" spans="8:8" x14ac:dyDescent="0.25">
      <c r="H1678"/>
    </row>
    <row r="1679" spans="8:8" x14ac:dyDescent="0.25">
      <c r="H1679"/>
    </row>
    <row r="1680" spans="8:8" x14ac:dyDescent="0.25">
      <c r="H1680"/>
    </row>
    <row r="1681" spans="8:8" x14ac:dyDescent="0.25">
      <c r="H1681"/>
    </row>
    <row r="1682" spans="8:8" x14ac:dyDescent="0.25">
      <c r="H1682"/>
    </row>
    <row r="1683" spans="8:8" x14ac:dyDescent="0.25">
      <c r="H1683"/>
    </row>
    <row r="1684" spans="8:8" x14ac:dyDescent="0.25">
      <c r="H1684"/>
    </row>
    <row r="1685" spans="8:8" x14ac:dyDescent="0.25">
      <c r="H1685"/>
    </row>
    <row r="1686" spans="8:8" x14ac:dyDescent="0.25">
      <c r="H1686"/>
    </row>
    <row r="1687" spans="8:8" x14ac:dyDescent="0.25">
      <c r="H1687"/>
    </row>
    <row r="1688" spans="8:8" x14ac:dyDescent="0.25">
      <c r="H1688"/>
    </row>
    <row r="1689" spans="8:8" x14ac:dyDescent="0.25">
      <c r="H1689"/>
    </row>
    <row r="1690" spans="8:8" x14ac:dyDescent="0.25">
      <c r="H1690"/>
    </row>
    <row r="1691" spans="8:8" x14ac:dyDescent="0.25">
      <c r="H1691"/>
    </row>
    <row r="1692" spans="8:8" x14ac:dyDescent="0.25">
      <c r="H1692"/>
    </row>
    <row r="1693" spans="8:8" x14ac:dyDescent="0.25">
      <c r="H1693"/>
    </row>
    <row r="1694" spans="8:8" x14ac:dyDescent="0.25">
      <c r="H1694"/>
    </row>
    <row r="1695" spans="8:8" x14ac:dyDescent="0.25">
      <c r="H1695"/>
    </row>
    <row r="1696" spans="8:8" x14ac:dyDescent="0.25">
      <c r="H1696"/>
    </row>
    <row r="1697" spans="8:8" x14ac:dyDescent="0.25">
      <c r="H1697"/>
    </row>
    <row r="1698" spans="8:8" x14ac:dyDescent="0.25">
      <c r="H1698"/>
    </row>
    <row r="1699" spans="8:8" x14ac:dyDescent="0.25">
      <c r="H1699"/>
    </row>
    <row r="1700" spans="8:8" x14ac:dyDescent="0.25">
      <c r="H1700"/>
    </row>
    <row r="1701" spans="8:8" x14ac:dyDescent="0.25">
      <c r="H1701"/>
    </row>
    <row r="1702" spans="8:8" x14ac:dyDescent="0.25">
      <c r="H1702"/>
    </row>
    <row r="1703" spans="8:8" x14ac:dyDescent="0.25">
      <c r="H1703"/>
    </row>
    <row r="1704" spans="8:8" x14ac:dyDescent="0.25">
      <c r="H1704"/>
    </row>
    <row r="1705" spans="8:8" x14ac:dyDescent="0.25">
      <c r="H1705"/>
    </row>
    <row r="1706" spans="8:8" x14ac:dyDescent="0.25">
      <c r="H1706"/>
    </row>
    <row r="1707" spans="8:8" x14ac:dyDescent="0.25">
      <c r="H1707"/>
    </row>
    <row r="1708" spans="8:8" x14ac:dyDescent="0.25">
      <c r="H1708"/>
    </row>
    <row r="1709" spans="8:8" x14ac:dyDescent="0.25">
      <c r="H1709"/>
    </row>
    <row r="1710" spans="8:8" x14ac:dyDescent="0.25">
      <c r="H1710"/>
    </row>
    <row r="1711" spans="8:8" x14ac:dyDescent="0.25">
      <c r="H1711"/>
    </row>
    <row r="1712" spans="8:8" x14ac:dyDescent="0.25">
      <c r="H1712"/>
    </row>
    <row r="1713" spans="8:8" x14ac:dyDescent="0.25">
      <c r="H1713"/>
    </row>
    <row r="1714" spans="8:8" x14ac:dyDescent="0.25">
      <c r="H1714"/>
    </row>
    <row r="1715" spans="8:8" x14ac:dyDescent="0.25">
      <c r="H1715"/>
    </row>
    <row r="1716" spans="8:8" x14ac:dyDescent="0.25">
      <c r="H1716"/>
    </row>
    <row r="1717" spans="8:8" x14ac:dyDescent="0.25">
      <c r="H1717"/>
    </row>
    <row r="1718" spans="8:8" x14ac:dyDescent="0.25">
      <c r="H1718"/>
    </row>
    <row r="1719" spans="8:8" x14ac:dyDescent="0.25">
      <c r="H1719"/>
    </row>
    <row r="1720" spans="8:8" x14ac:dyDescent="0.25">
      <c r="H1720"/>
    </row>
    <row r="1721" spans="8:8" x14ac:dyDescent="0.25">
      <c r="H1721"/>
    </row>
    <row r="1722" spans="8:8" x14ac:dyDescent="0.25">
      <c r="H1722"/>
    </row>
    <row r="1723" spans="8:8" x14ac:dyDescent="0.25">
      <c r="H1723"/>
    </row>
    <row r="1724" spans="8:8" x14ac:dyDescent="0.25">
      <c r="H1724"/>
    </row>
    <row r="1725" spans="8:8" x14ac:dyDescent="0.25">
      <c r="H1725"/>
    </row>
    <row r="1726" spans="8:8" x14ac:dyDescent="0.25">
      <c r="H1726"/>
    </row>
    <row r="1727" spans="8:8" x14ac:dyDescent="0.25">
      <c r="H1727"/>
    </row>
    <row r="1728" spans="8:8" x14ac:dyDescent="0.25">
      <c r="H1728"/>
    </row>
    <row r="1729" spans="8:8" x14ac:dyDescent="0.25">
      <c r="H1729"/>
    </row>
    <row r="1730" spans="8:8" x14ac:dyDescent="0.25">
      <c r="H1730"/>
    </row>
    <row r="1731" spans="8:8" x14ac:dyDescent="0.25">
      <c r="H1731"/>
    </row>
    <row r="1732" spans="8:8" x14ac:dyDescent="0.25">
      <c r="H1732"/>
    </row>
    <row r="1733" spans="8:8" x14ac:dyDescent="0.25">
      <c r="H1733"/>
    </row>
    <row r="1734" spans="8:8" x14ac:dyDescent="0.25">
      <c r="H1734"/>
    </row>
    <row r="1735" spans="8:8" x14ac:dyDescent="0.25">
      <c r="H1735"/>
    </row>
    <row r="1736" spans="8:8" x14ac:dyDescent="0.25">
      <c r="H1736"/>
    </row>
    <row r="1737" spans="8:8" x14ac:dyDescent="0.25">
      <c r="H1737"/>
    </row>
    <row r="1738" spans="8:8" x14ac:dyDescent="0.25">
      <c r="H1738"/>
    </row>
    <row r="1739" spans="8:8" x14ac:dyDescent="0.25">
      <c r="H1739"/>
    </row>
    <row r="1740" spans="8:8" x14ac:dyDescent="0.25">
      <c r="H1740"/>
    </row>
    <row r="1741" spans="8:8" x14ac:dyDescent="0.25">
      <c r="H1741"/>
    </row>
    <row r="1742" spans="8:8" x14ac:dyDescent="0.25">
      <c r="H1742"/>
    </row>
    <row r="1743" spans="8:8" x14ac:dyDescent="0.25">
      <c r="H1743"/>
    </row>
    <row r="1744" spans="8:8" x14ac:dyDescent="0.25">
      <c r="H1744"/>
    </row>
    <row r="1745" spans="8:8" x14ac:dyDescent="0.25">
      <c r="H1745"/>
    </row>
    <row r="1746" spans="8:8" x14ac:dyDescent="0.25">
      <c r="H1746"/>
    </row>
    <row r="1747" spans="8:8" x14ac:dyDescent="0.25">
      <c r="H1747"/>
    </row>
    <row r="1748" spans="8:8" x14ac:dyDescent="0.25">
      <c r="H1748"/>
    </row>
    <row r="1749" spans="8:8" x14ac:dyDescent="0.25">
      <c r="H1749"/>
    </row>
    <row r="1750" spans="8:8" x14ac:dyDescent="0.25">
      <c r="H1750"/>
    </row>
    <row r="1751" spans="8:8" x14ac:dyDescent="0.25">
      <c r="H1751"/>
    </row>
    <row r="1752" spans="8:8" x14ac:dyDescent="0.25">
      <c r="H1752"/>
    </row>
    <row r="1753" spans="8:8" x14ac:dyDescent="0.25">
      <c r="H1753"/>
    </row>
    <row r="1754" spans="8:8" x14ac:dyDescent="0.25">
      <c r="H1754"/>
    </row>
    <row r="1755" spans="8:8" x14ac:dyDescent="0.25">
      <c r="H1755"/>
    </row>
    <row r="1756" spans="8:8" x14ac:dyDescent="0.25">
      <c r="H1756"/>
    </row>
    <row r="1757" spans="8:8" x14ac:dyDescent="0.25">
      <c r="H1757"/>
    </row>
    <row r="1758" spans="8:8" x14ac:dyDescent="0.25">
      <c r="H1758"/>
    </row>
    <row r="1759" spans="8:8" x14ac:dyDescent="0.25">
      <c r="H1759"/>
    </row>
    <row r="1760" spans="8:8" x14ac:dyDescent="0.25">
      <c r="H1760"/>
    </row>
    <row r="1761" spans="8:8" x14ac:dyDescent="0.25">
      <c r="H1761"/>
    </row>
    <row r="1762" spans="8:8" x14ac:dyDescent="0.25">
      <c r="H1762"/>
    </row>
    <row r="1763" spans="8:8" x14ac:dyDescent="0.25">
      <c r="H1763"/>
    </row>
    <row r="1764" spans="8:8" x14ac:dyDescent="0.25">
      <c r="H1764"/>
    </row>
    <row r="1765" spans="8:8" x14ac:dyDescent="0.25">
      <c r="H1765"/>
    </row>
    <row r="1766" spans="8:8" x14ac:dyDescent="0.25">
      <c r="H1766"/>
    </row>
    <row r="1767" spans="8:8" x14ac:dyDescent="0.25">
      <c r="H1767"/>
    </row>
    <row r="1768" spans="8:8" x14ac:dyDescent="0.25">
      <c r="H1768"/>
    </row>
    <row r="1769" spans="8:8" x14ac:dyDescent="0.25">
      <c r="H1769"/>
    </row>
    <row r="1770" spans="8:8" x14ac:dyDescent="0.25">
      <c r="H1770"/>
    </row>
    <row r="1771" spans="8:8" x14ac:dyDescent="0.25">
      <c r="H1771"/>
    </row>
    <row r="1772" spans="8:8" x14ac:dyDescent="0.25">
      <c r="H1772"/>
    </row>
    <row r="1773" spans="8:8" x14ac:dyDescent="0.25">
      <c r="H1773"/>
    </row>
    <row r="1774" spans="8:8" x14ac:dyDescent="0.25">
      <c r="H1774"/>
    </row>
    <row r="1775" spans="8:8" x14ac:dyDescent="0.25">
      <c r="H1775"/>
    </row>
    <row r="1776" spans="8:8" x14ac:dyDescent="0.25">
      <c r="H1776"/>
    </row>
    <row r="1777" spans="8:8" x14ac:dyDescent="0.25">
      <c r="H1777"/>
    </row>
    <row r="1778" spans="8:8" x14ac:dyDescent="0.25">
      <c r="H1778"/>
    </row>
    <row r="1779" spans="8:8" x14ac:dyDescent="0.25">
      <c r="H1779"/>
    </row>
    <row r="1780" spans="8:8" x14ac:dyDescent="0.25">
      <c r="H1780"/>
    </row>
    <row r="1781" spans="8:8" x14ac:dyDescent="0.25">
      <c r="H1781"/>
    </row>
    <row r="1782" spans="8:8" x14ac:dyDescent="0.25">
      <c r="H1782"/>
    </row>
    <row r="1783" spans="8:8" x14ac:dyDescent="0.25">
      <c r="H1783"/>
    </row>
    <row r="1784" spans="8:8" x14ac:dyDescent="0.25">
      <c r="H1784"/>
    </row>
    <row r="1785" spans="8:8" x14ac:dyDescent="0.25">
      <c r="H1785"/>
    </row>
    <row r="1786" spans="8:8" x14ac:dyDescent="0.25">
      <c r="H1786"/>
    </row>
    <row r="1787" spans="8:8" x14ac:dyDescent="0.25">
      <c r="H1787"/>
    </row>
    <row r="1788" spans="8:8" x14ac:dyDescent="0.25">
      <c r="H1788"/>
    </row>
    <row r="1789" spans="8:8" x14ac:dyDescent="0.25">
      <c r="H1789"/>
    </row>
    <row r="1790" spans="8:8" x14ac:dyDescent="0.25">
      <c r="H1790"/>
    </row>
    <row r="1791" spans="8:8" x14ac:dyDescent="0.25">
      <c r="H1791"/>
    </row>
    <row r="1792" spans="8:8" x14ac:dyDescent="0.25">
      <c r="H1792"/>
    </row>
    <row r="1793" spans="8:8" x14ac:dyDescent="0.25">
      <c r="H1793"/>
    </row>
    <row r="1794" spans="8:8" x14ac:dyDescent="0.25">
      <c r="H1794"/>
    </row>
    <row r="1795" spans="8:8" x14ac:dyDescent="0.25">
      <c r="H1795"/>
    </row>
    <row r="1796" spans="8:8" x14ac:dyDescent="0.25">
      <c r="H1796"/>
    </row>
    <row r="1797" spans="8:8" x14ac:dyDescent="0.25">
      <c r="H1797"/>
    </row>
    <row r="1798" spans="8:8" x14ac:dyDescent="0.25">
      <c r="H1798"/>
    </row>
    <row r="1799" spans="8:8" x14ac:dyDescent="0.25">
      <c r="H1799"/>
    </row>
    <row r="1800" spans="8:8" x14ac:dyDescent="0.25">
      <c r="H1800"/>
    </row>
    <row r="1801" spans="8:8" x14ac:dyDescent="0.25">
      <c r="H1801"/>
    </row>
    <row r="1802" spans="8:8" x14ac:dyDescent="0.25">
      <c r="H1802"/>
    </row>
    <row r="1803" spans="8:8" x14ac:dyDescent="0.25">
      <c r="H1803"/>
    </row>
    <row r="1804" spans="8:8" x14ac:dyDescent="0.25">
      <c r="H1804"/>
    </row>
    <row r="1805" spans="8:8" x14ac:dyDescent="0.25">
      <c r="H1805"/>
    </row>
    <row r="1806" spans="8:8" x14ac:dyDescent="0.25">
      <c r="H1806"/>
    </row>
    <row r="1807" spans="8:8" x14ac:dyDescent="0.25">
      <c r="H1807"/>
    </row>
    <row r="1808" spans="8:8" x14ac:dyDescent="0.25">
      <c r="H1808"/>
    </row>
    <row r="1809" spans="8:8" x14ac:dyDescent="0.25">
      <c r="H1809"/>
    </row>
    <row r="1810" spans="8:8" x14ac:dyDescent="0.25">
      <c r="H1810"/>
    </row>
    <row r="1811" spans="8:8" x14ac:dyDescent="0.25">
      <c r="H1811"/>
    </row>
    <row r="1812" spans="8:8" x14ac:dyDescent="0.25">
      <c r="H1812"/>
    </row>
    <row r="1813" spans="8:8" x14ac:dyDescent="0.25">
      <c r="H1813"/>
    </row>
    <row r="1814" spans="8:8" x14ac:dyDescent="0.25">
      <c r="H1814"/>
    </row>
    <row r="1815" spans="8:8" x14ac:dyDescent="0.25">
      <c r="H1815"/>
    </row>
    <row r="1816" spans="8:8" x14ac:dyDescent="0.25">
      <c r="H1816"/>
    </row>
    <row r="1817" spans="8:8" x14ac:dyDescent="0.25">
      <c r="H1817"/>
    </row>
    <row r="1818" spans="8:8" x14ac:dyDescent="0.25">
      <c r="H1818"/>
    </row>
    <row r="1819" spans="8:8" x14ac:dyDescent="0.25">
      <c r="H1819"/>
    </row>
    <row r="1820" spans="8:8" x14ac:dyDescent="0.25">
      <c r="H1820"/>
    </row>
    <row r="1821" spans="8:8" x14ac:dyDescent="0.25">
      <c r="H1821"/>
    </row>
    <row r="1822" spans="8:8" x14ac:dyDescent="0.25">
      <c r="H1822"/>
    </row>
    <row r="1823" spans="8:8" x14ac:dyDescent="0.25">
      <c r="H1823"/>
    </row>
    <row r="1824" spans="8:8" x14ac:dyDescent="0.25">
      <c r="H1824"/>
    </row>
    <row r="1825" spans="8:8" x14ac:dyDescent="0.25">
      <c r="H1825"/>
    </row>
    <row r="1826" spans="8:8" x14ac:dyDescent="0.25">
      <c r="H1826"/>
    </row>
    <row r="1827" spans="8:8" x14ac:dyDescent="0.25">
      <c r="H1827"/>
    </row>
    <row r="1828" spans="8:8" x14ac:dyDescent="0.25">
      <c r="H1828"/>
    </row>
    <row r="1829" spans="8:8" x14ac:dyDescent="0.25">
      <c r="H1829"/>
    </row>
    <row r="1830" spans="8:8" x14ac:dyDescent="0.25">
      <c r="H1830"/>
    </row>
    <row r="1831" spans="8:8" x14ac:dyDescent="0.25">
      <c r="H1831"/>
    </row>
    <row r="1832" spans="8:8" x14ac:dyDescent="0.25">
      <c r="H1832"/>
    </row>
    <row r="1833" spans="8:8" x14ac:dyDescent="0.25">
      <c r="H1833"/>
    </row>
    <row r="1834" spans="8:8" x14ac:dyDescent="0.25">
      <c r="H1834"/>
    </row>
    <row r="1835" spans="8:8" x14ac:dyDescent="0.25">
      <c r="H1835"/>
    </row>
    <row r="1836" spans="8:8" x14ac:dyDescent="0.25">
      <c r="H1836"/>
    </row>
    <row r="1837" spans="8:8" x14ac:dyDescent="0.25">
      <c r="H1837"/>
    </row>
    <row r="1838" spans="8:8" x14ac:dyDescent="0.25">
      <c r="H1838"/>
    </row>
    <row r="1839" spans="8:8" x14ac:dyDescent="0.25">
      <c r="H1839"/>
    </row>
    <row r="1840" spans="8:8" x14ac:dyDescent="0.25">
      <c r="H1840"/>
    </row>
    <row r="1841" spans="8:8" x14ac:dyDescent="0.25">
      <c r="H1841"/>
    </row>
    <row r="1842" spans="8:8" x14ac:dyDescent="0.25">
      <c r="H1842"/>
    </row>
    <row r="1843" spans="8:8" x14ac:dyDescent="0.25">
      <c r="H1843"/>
    </row>
    <row r="1844" spans="8:8" x14ac:dyDescent="0.25">
      <c r="H1844"/>
    </row>
    <row r="1845" spans="8:8" x14ac:dyDescent="0.25">
      <c r="H1845"/>
    </row>
    <row r="1846" spans="8:8" x14ac:dyDescent="0.25">
      <c r="H1846"/>
    </row>
    <row r="1847" spans="8:8" x14ac:dyDescent="0.25">
      <c r="H1847"/>
    </row>
    <row r="1848" spans="8:8" x14ac:dyDescent="0.25">
      <c r="H1848"/>
    </row>
    <row r="1849" spans="8:8" x14ac:dyDescent="0.25">
      <c r="H1849"/>
    </row>
    <row r="1850" spans="8:8" x14ac:dyDescent="0.25">
      <c r="H1850"/>
    </row>
    <row r="1851" spans="8:8" x14ac:dyDescent="0.25">
      <c r="H1851"/>
    </row>
    <row r="1852" spans="8:8" x14ac:dyDescent="0.25">
      <c r="H1852"/>
    </row>
    <row r="1853" spans="8:8" x14ac:dyDescent="0.25">
      <c r="H1853"/>
    </row>
    <row r="1854" spans="8:8" x14ac:dyDescent="0.25">
      <c r="H1854"/>
    </row>
    <row r="1855" spans="8:8" x14ac:dyDescent="0.25">
      <c r="H1855"/>
    </row>
    <row r="1856" spans="8:8" x14ac:dyDescent="0.25">
      <c r="H1856"/>
    </row>
    <row r="1857" spans="8:8" x14ac:dyDescent="0.25">
      <c r="H1857"/>
    </row>
    <row r="1858" spans="8:8" x14ac:dyDescent="0.25">
      <c r="H1858"/>
    </row>
    <row r="1859" spans="8:8" x14ac:dyDescent="0.25">
      <c r="H1859"/>
    </row>
    <row r="1860" spans="8:8" x14ac:dyDescent="0.25">
      <c r="H1860"/>
    </row>
    <row r="1861" spans="8:8" x14ac:dyDescent="0.25">
      <c r="H1861"/>
    </row>
    <row r="1862" spans="8:8" x14ac:dyDescent="0.25">
      <c r="H1862"/>
    </row>
    <row r="1863" spans="8:8" x14ac:dyDescent="0.25">
      <c r="H1863"/>
    </row>
    <row r="1864" spans="8:8" x14ac:dyDescent="0.25">
      <c r="H1864"/>
    </row>
    <row r="1865" spans="8:8" x14ac:dyDescent="0.25">
      <c r="H1865"/>
    </row>
    <row r="1866" spans="8:8" x14ac:dyDescent="0.25">
      <c r="H1866"/>
    </row>
    <row r="1867" spans="8:8" x14ac:dyDescent="0.25">
      <c r="H1867"/>
    </row>
    <row r="1868" spans="8:8" x14ac:dyDescent="0.25">
      <c r="H1868"/>
    </row>
    <row r="1869" spans="8:8" x14ac:dyDescent="0.25">
      <c r="H1869"/>
    </row>
    <row r="1870" spans="8:8" x14ac:dyDescent="0.25">
      <c r="H1870"/>
    </row>
    <row r="1871" spans="8:8" x14ac:dyDescent="0.25">
      <c r="H1871"/>
    </row>
    <row r="1872" spans="8:8" x14ac:dyDescent="0.25">
      <c r="H1872"/>
    </row>
    <row r="1873" spans="8:8" x14ac:dyDescent="0.25">
      <c r="H1873"/>
    </row>
    <row r="1874" spans="8:8" x14ac:dyDescent="0.25">
      <c r="H1874"/>
    </row>
    <row r="1875" spans="8:8" x14ac:dyDescent="0.25">
      <c r="H1875"/>
    </row>
    <row r="1876" spans="8:8" x14ac:dyDescent="0.25">
      <c r="H1876"/>
    </row>
    <row r="1877" spans="8:8" x14ac:dyDescent="0.25">
      <c r="H1877"/>
    </row>
    <row r="1878" spans="8:8" x14ac:dyDescent="0.25">
      <c r="H1878"/>
    </row>
    <row r="1879" spans="8:8" x14ac:dyDescent="0.25">
      <c r="H1879"/>
    </row>
    <row r="1880" spans="8:8" x14ac:dyDescent="0.25">
      <c r="H1880"/>
    </row>
    <row r="1881" spans="8:8" x14ac:dyDescent="0.25">
      <c r="H1881"/>
    </row>
    <row r="1882" spans="8:8" x14ac:dyDescent="0.25">
      <c r="H1882"/>
    </row>
    <row r="1883" spans="8:8" x14ac:dyDescent="0.25">
      <c r="H1883"/>
    </row>
    <row r="1884" spans="8:8" x14ac:dyDescent="0.25">
      <c r="H1884"/>
    </row>
    <row r="1885" spans="8:8" x14ac:dyDescent="0.25">
      <c r="H1885"/>
    </row>
    <row r="1886" spans="8:8" x14ac:dyDescent="0.25">
      <c r="H1886"/>
    </row>
    <row r="1887" spans="8:8" x14ac:dyDescent="0.25">
      <c r="H1887"/>
    </row>
    <row r="1888" spans="8:8" x14ac:dyDescent="0.25">
      <c r="H1888"/>
    </row>
    <row r="1889" spans="8:8" x14ac:dyDescent="0.25">
      <c r="H1889"/>
    </row>
    <row r="1890" spans="8:8" x14ac:dyDescent="0.25">
      <c r="H1890"/>
    </row>
    <row r="1891" spans="8:8" x14ac:dyDescent="0.25">
      <c r="H1891"/>
    </row>
    <row r="1892" spans="8:8" x14ac:dyDescent="0.25">
      <c r="H1892"/>
    </row>
    <row r="1893" spans="8:8" x14ac:dyDescent="0.25">
      <c r="H1893"/>
    </row>
    <row r="1894" spans="8:8" x14ac:dyDescent="0.25">
      <c r="H1894"/>
    </row>
    <row r="1895" spans="8:8" x14ac:dyDescent="0.25">
      <c r="H1895"/>
    </row>
    <row r="1896" spans="8:8" x14ac:dyDescent="0.25">
      <c r="H1896"/>
    </row>
    <row r="1897" spans="8:8" x14ac:dyDescent="0.25">
      <c r="H1897"/>
    </row>
    <row r="1898" spans="8:8" x14ac:dyDescent="0.25">
      <c r="H1898"/>
    </row>
    <row r="1899" spans="8:8" x14ac:dyDescent="0.25">
      <c r="H1899"/>
    </row>
    <row r="1900" spans="8:8" x14ac:dyDescent="0.25">
      <c r="H1900"/>
    </row>
    <row r="1901" spans="8:8" x14ac:dyDescent="0.25">
      <c r="H1901"/>
    </row>
    <row r="1902" spans="8:8" x14ac:dyDescent="0.25">
      <c r="H1902"/>
    </row>
    <row r="1903" spans="8:8" x14ac:dyDescent="0.25">
      <c r="H1903"/>
    </row>
    <row r="1904" spans="8:8" x14ac:dyDescent="0.25">
      <c r="H1904"/>
    </row>
    <row r="1905" spans="8:8" x14ac:dyDescent="0.25">
      <c r="H1905"/>
    </row>
    <row r="1906" spans="8:8" x14ac:dyDescent="0.25">
      <c r="H1906"/>
    </row>
    <row r="1907" spans="8:8" x14ac:dyDescent="0.25">
      <c r="H1907"/>
    </row>
    <row r="1908" spans="8:8" x14ac:dyDescent="0.25">
      <c r="H1908"/>
    </row>
    <row r="1909" spans="8:8" x14ac:dyDescent="0.25">
      <c r="H1909"/>
    </row>
    <row r="1910" spans="8:8" x14ac:dyDescent="0.25">
      <c r="H1910"/>
    </row>
    <row r="1911" spans="8:8" x14ac:dyDescent="0.25">
      <c r="H1911"/>
    </row>
    <row r="1912" spans="8:8" x14ac:dyDescent="0.25">
      <c r="H1912"/>
    </row>
    <row r="1913" spans="8:8" x14ac:dyDescent="0.25">
      <c r="H1913"/>
    </row>
    <row r="1914" spans="8:8" x14ac:dyDescent="0.25">
      <c r="H1914"/>
    </row>
    <row r="1915" spans="8:8" x14ac:dyDescent="0.25">
      <c r="H1915"/>
    </row>
    <row r="1916" spans="8:8" x14ac:dyDescent="0.25">
      <c r="H1916"/>
    </row>
    <row r="1917" spans="8:8" x14ac:dyDescent="0.25">
      <c r="H1917"/>
    </row>
    <row r="1918" spans="8:8" x14ac:dyDescent="0.25">
      <c r="H1918"/>
    </row>
    <row r="1919" spans="8:8" x14ac:dyDescent="0.25">
      <c r="H1919"/>
    </row>
    <row r="1920" spans="8:8" x14ac:dyDescent="0.25">
      <c r="H1920"/>
    </row>
    <row r="1921" spans="8:8" x14ac:dyDescent="0.25">
      <c r="H1921"/>
    </row>
    <row r="1922" spans="8:8" x14ac:dyDescent="0.25">
      <c r="H1922"/>
    </row>
    <row r="1923" spans="8:8" x14ac:dyDescent="0.25">
      <c r="H1923"/>
    </row>
    <row r="1924" spans="8:8" x14ac:dyDescent="0.25">
      <c r="H1924"/>
    </row>
    <row r="1925" spans="8:8" x14ac:dyDescent="0.25">
      <c r="H1925"/>
    </row>
    <row r="1926" spans="8:8" x14ac:dyDescent="0.25">
      <c r="H1926"/>
    </row>
    <row r="1927" spans="8:8" x14ac:dyDescent="0.25">
      <c r="H1927"/>
    </row>
    <row r="1928" spans="8:8" x14ac:dyDescent="0.25">
      <c r="H1928"/>
    </row>
    <row r="1929" spans="8:8" x14ac:dyDescent="0.25">
      <c r="H1929"/>
    </row>
    <row r="1930" spans="8:8" x14ac:dyDescent="0.25">
      <c r="H1930"/>
    </row>
    <row r="1931" spans="8:8" x14ac:dyDescent="0.25">
      <c r="H1931"/>
    </row>
    <row r="1932" spans="8:8" x14ac:dyDescent="0.25">
      <c r="H1932"/>
    </row>
    <row r="1933" spans="8:8" x14ac:dyDescent="0.25">
      <c r="H1933"/>
    </row>
    <row r="1934" spans="8:8" x14ac:dyDescent="0.25">
      <c r="H1934"/>
    </row>
    <row r="1935" spans="8:8" x14ac:dyDescent="0.25">
      <c r="H1935"/>
    </row>
    <row r="1936" spans="8:8" x14ac:dyDescent="0.25">
      <c r="H1936"/>
    </row>
    <row r="1937" spans="8:8" x14ac:dyDescent="0.25">
      <c r="H1937"/>
    </row>
    <row r="1938" spans="8:8" x14ac:dyDescent="0.25">
      <c r="H1938"/>
    </row>
    <row r="1939" spans="8:8" x14ac:dyDescent="0.25">
      <c r="H1939"/>
    </row>
    <row r="1940" spans="8:8" x14ac:dyDescent="0.25">
      <c r="H1940"/>
    </row>
    <row r="1941" spans="8:8" x14ac:dyDescent="0.25">
      <c r="H1941"/>
    </row>
    <row r="1942" spans="8:8" x14ac:dyDescent="0.25">
      <c r="H1942"/>
    </row>
    <row r="1943" spans="8:8" x14ac:dyDescent="0.25">
      <c r="H1943"/>
    </row>
    <row r="1944" spans="8:8" x14ac:dyDescent="0.25">
      <c r="H1944"/>
    </row>
    <row r="1945" spans="8:8" x14ac:dyDescent="0.25">
      <c r="H1945"/>
    </row>
    <row r="1946" spans="8:8" x14ac:dyDescent="0.25">
      <c r="H1946"/>
    </row>
    <row r="1947" spans="8:8" x14ac:dyDescent="0.25">
      <c r="H1947"/>
    </row>
    <row r="1948" spans="8:8" x14ac:dyDescent="0.25">
      <c r="H1948"/>
    </row>
    <row r="1949" spans="8:8" x14ac:dyDescent="0.25">
      <c r="H1949"/>
    </row>
    <row r="1950" spans="8:8" x14ac:dyDescent="0.25">
      <c r="H1950"/>
    </row>
    <row r="1951" spans="8:8" x14ac:dyDescent="0.25">
      <c r="H1951"/>
    </row>
    <row r="1952" spans="8:8" x14ac:dyDescent="0.25">
      <c r="H1952"/>
    </row>
    <row r="1953" spans="8:8" x14ac:dyDescent="0.25">
      <c r="H1953"/>
    </row>
    <row r="1954" spans="8:8" x14ac:dyDescent="0.25">
      <c r="H1954"/>
    </row>
    <row r="1955" spans="8:8" x14ac:dyDescent="0.25">
      <c r="H1955"/>
    </row>
    <row r="1956" spans="8:8" x14ac:dyDescent="0.25">
      <c r="H1956"/>
    </row>
    <row r="1957" spans="8:8" x14ac:dyDescent="0.25">
      <c r="H1957"/>
    </row>
    <row r="1958" spans="8:8" x14ac:dyDescent="0.25">
      <c r="H1958"/>
    </row>
    <row r="1959" spans="8:8" x14ac:dyDescent="0.25">
      <c r="H1959"/>
    </row>
    <row r="1960" spans="8:8" x14ac:dyDescent="0.25">
      <c r="H1960"/>
    </row>
    <row r="1961" spans="8:8" x14ac:dyDescent="0.25">
      <c r="H1961"/>
    </row>
    <row r="1962" spans="8:8" x14ac:dyDescent="0.25">
      <c r="H1962"/>
    </row>
    <row r="1963" spans="8:8" x14ac:dyDescent="0.25">
      <c r="H1963"/>
    </row>
    <row r="1964" spans="8:8" x14ac:dyDescent="0.25">
      <c r="H1964"/>
    </row>
    <row r="1965" spans="8:8" x14ac:dyDescent="0.25">
      <c r="H1965"/>
    </row>
    <row r="1966" spans="8:8" x14ac:dyDescent="0.25">
      <c r="H1966"/>
    </row>
    <row r="1967" spans="8:8" x14ac:dyDescent="0.25">
      <c r="H1967"/>
    </row>
    <row r="1968" spans="8:8" x14ac:dyDescent="0.25">
      <c r="H1968"/>
    </row>
    <row r="1969" spans="8:8" x14ac:dyDescent="0.25">
      <c r="H1969"/>
    </row>
    <row r="1970" spans="8:8" x14ac:dyDescent="0.25">
      <c r="H1970"/>
    </row>
    <row r="1971" spans="8:8" x14ac:dyDescent="0.25">
      <c r="H1971"/>
    </row>
    <row r="1972" spans="8:8" x14ac:dyDescent="0.25">
      <c r="H1972"/>
    </row>
    <row r="1973" spans="8:8" x14ac:dyDescent="0.25">
      <c r="H1973"/>
    </row>
    <row r="1974" spans="8:8" x14ac:dyDescent="0.25">
      <c r="H1974"/>
    </row>
    <row r="1975" spans="8:8" x14ac:dyDescent="0.25">
      <c r="H1975"/>
    </row>
    <row r="1976" spans="8:8" x14ac:dyDescent="0.25">
      <c r="H1976"/>
    </row>
    <row r="1977" spans="8:8" x14ac:dyDescent="0.25">
      <c r="H1977"/>
    </row>
    <row r="1978" spans="8:8" x14ac:dyDescent="0.25">
      <c r="H1978"/>
    </row>
    <row r="1979" spans="8:8" x14ac:dyDescent="0.25">
      <c r="H1979"/>
    </row>
    <row r="1980" spans="8:8" x14ac:dyDescent="0.25">
      <c r="H1980"/>
    </row>
    <row r="1981" spans="8:8" x14ac:dyDescent="0.25">
      <c r="H1981"/>
    </row>
    <row r="1982" spans="8:8" x14ac:dyDescent="0.25">
      <c r="H1982"/>
    </row>
    <row r="1983" spans="8:8" x14ac:dyDescent="0.25">
      <c r="H1983"/>
    </row>
    <row r="1984" spans="8:8" x14ac:dyDescent="0.25">
      <c r="H1984"/>
    </row>
    <row r="1985" spans="8:8" x14ac:dyDescent="0.25">
      <c r="H1985"/>
    </row>
    <row r="1986" spans="8:8" x14ac:dyDescent="0.25">
      <c r="H1986"/>
    </row>
    <row r="1987" spans="8:8" x14ac:dyDescent="0.25">
      <c r="H1987"/>
    </row>
    <row r="1988" spans="8:8" x14ac:dyDescent="0.25">
      <c r="H1988"/>
    </row>
    <row r="1989" spans="8:8" x14ac:dyDescent="0.25">
      <c r="H1989"/>
    </row>
    <row r="1990" spans="8:8" x14ac:dyDescent="0.25">
      <c r="H1990"/>
    </row>
    <row r="1991" spans="8:8" x14ac:dyDescent="0.25">
      <c r="H1991"/>
    </row>
    <row r="1992" spans="8:8" x14ac:dyDescent="0.25">
      <c r="H1992"/>
    </row>
    <row r="1993" spans="8:8" x14ac:dyDescent="0.25">
      <c r="H1993"/>
    </row>
    <row r="1994" spans="8:8" x14ac:dyDescent="0.25">
      <c r="H1994"/>
    </row>
    <row r="1995" spans="8:8" x14ac:dyDescent="0.25">
      <c r="H1995"/>
    </row>
    <row r="1996" spans="8:8" x14ac:dyDescent="0.25">
      <c r="H1996"/>
    </row>
    <row r="1997" spans="8:8" x14ac:dyDescent="0.25">
      <c r="H1997"/>
    </row>
    <row r="1998" spans="8:8" x14ac:dyDescent="0.25">
      <c r="H1998"/>
    </row>
    <row r="1999" spans="8:8" x14ac:dyDescent="0.25">
      <c r="H1999"/>
    </row>
    <row r="2000" spans="8:8" x14ac:dyDescent="0.25">
      <c r="H2000"/>
    </row>
    <row r="2001" spans="8:8" x14ac:dyDescent="0.25">
      <c r="H2001"/>
    </row>
    <row r="2002" spans="8:8" x14ac:dyDescent="0.25">
      <c r="H2002"/>
    </row>
    <row r="2003" spans="8:8" x14ac:dyDescent="0.25">
      <c r="H2003"/>
    </row>
    <row r="2004" spans="8:8" x14ac:dyDescent="0.25">
      <c r="H2004"/>
    </row>
    <row r="2005" spans="8:8" x14ac:dyDescent="0.25">
      <c r="H2005"/>
    </row>
    <row r="2006" spans="8:8" x14ac:dyDescent="0.25">
      <c r="H2006"/>
    </row>
    <row r="2007" spans="8:8" x14ac:dyDescent="0.25">
      <c r="H2007"/>
    </row>
    <row r="2008" spans="8:8" x14ac:dyDescent="0.25">
      <c r="H2008"/>
    </row>
    <row r="2009" spans="8:8" x14ac:dyDescent="0.25">
      <c r="H2009"/>
    </row>
    <row r="2010" spans="8:8" x14ac:dyDescent="0.25">
      <c r="H2010"/>
    </row>
    <row r="2011" spans="8:8" x14ac:dyDescent="0.25">
      <c r="H2011"/>
    </row>
    <row r="2012" spans="8:8" x14ac:dyDescent="0.25">
      <c r="H2012"/>
    </row>
    <row r="2013" spans="8:8" x14ac:dyDescent="0.25">
      <c r="H2013"/>
    </row>
    <row r="2014" spans="8:8" x14ac:dyDescent="0.25">
      <c r="H2014"/>
    </row>
    <row r="2015" spans="8:8" x14ac:dyDescent="0.25">
      <c r="H2015"/>
    </row>
    <row r="2016" spans="8:8" x14ac:dyDescent="0.25">
      <c r="H2016"/>
    </row>
    <row r="2017" spans="8:8" x14ac:dyDescent="0.25">
      <c r="H2017"/>
    </row>
    <row r="2018" spans="8:8" x14ac:dyDescent="0.25">
      <c r="H2018"/>
    </row>
    <row r="2019" spans="8:8" x14ac:dyDescent="0.25">
      <c r="H2019"/>
    </row>
    <row r="2020" spans="8:8" x14ac:dyDescent="0.25">
      <c r="H2020"/>
    </row>
    <row r="2021" spans="8:8" x14ac:dyDescent="0.25">
      <c r="H2021"/>
    </row>
    <row r="2022" spans="8:8" x14ac:dyDescent="0.25">
      <c r="H2022"/>
    </row>
    <row r="2023" spans="8:8" x14ac:dyDescent="0.25">
      <c r="H2023"/>
    </row>
    <row r="2024" spans="8:8" x14ac:dyDescent="0.25">
      <c r="H2024"/>
    </row>
    <row r="2025" spans="8:8" x14ac:dyDescent="0.25">
      <c r="H2025"/>
    </row>
    <row r="2026" spans="8:8" x14ac:dyDescent="0.25">
      <c r="H2026"/>
    </row>
    <row r="2027" spans="8:8" x14ac:dyDescent="0.25">
      <c r="H2027"/>
    </row>
    <row r="2028" spans="8:8" x14ac:dyDescent="0.25">
      <c r="H2028"/>
    </row>
    <row r="2029" spans="8:8" x14ac:dyDescent="0.25">
      <c r="H2029"/>
    </row>
    <row r="2030" spans="8:8" x14ac:dyDescent="0.25">
      <c r="H2030"/>
    </row>
    <row r="2031" spans="8:8" x14ac:dyDescent="0.25">
      <c r="H2031"/>
    </row>
    <row r="2032" spans="8:8" x14ac:dyDescent="0.25">
      <c r="H2032"/>
    </row>
    <row r="2033" spans="8:8" x14ac:dyDescent="0.25">
      <c r="H2033"/>
    </row>
    <row r="2034" spans="8:8" x14ac:dyDescent="0.25">
      <c r="H2034"/>
    </row>
    <row r="2035" spans="8:8" x14ac:dyDescent="0.25">
      <c r="H2035"/>
    </row>
    <row r="2036" spans="8:8" x14ac:dyDescent="0.25">
      <c r="H2036"/>
    </row>
    <row r="2037" spans="8:8" x14ac:dyDescent="0.25">
      <c r="H2037"/>
    </row>
    <row r="2038" spans="8:8" x14ac:dyDescent="0.25">
      <c r="H2038"/>
    </row>
    <row r="2039" spans="8:8" x14ac:dyDescent="0.25">
      <c r="H2039"/>
    </row>
    <row r="2040" spans="8:8" x14ac:dyDescent="0.25">
      <c r="H2040"/>
    </row>
    <row r="2041" spans="8:8" x14ac:dyDescent="0.25">
      <c r="H2041"/>
    </row>
    <row r="2042" spans="8:8" x14ac:dyDescent="0.25">
      <c r="H2042"/>
    </row>
    <row r="2043" spans="8:8" x14ac:dyDescent="0.25">
      <c r="H2043"/>
    </row>
    <row r="2044" spans="8:8" x14ac:dyDescent="0.25">
      <c r="H2044"/>
    </row>
    <row r="2045" spans="8:8" x14ac:dyDescent="0.25">
      <c r="H2045"/>
    </row>
    <row r="2046" spans="8:8" x14ac:dyDescent="0.25">
      <c r="H2046"/>
    </row>
    <row r="2047" spans="8:8" x14ac:dyDescent="0.25">
      <c r="H2047"/>
    </row>
    <row r="2048" spans="8:8" x14ac:dyDescent="0.25">
      <c r="H2048"/>
    </row>
    <row r="2049" spans="8:8" x14ac:dyDescent="0.25">
      <c r="H2049"/>
    </row>
    <row r="2050" spans="8:8" x14ac:dyDescent="0.25">
      <c r="H2050"/>
    </row>
    <row r="2051" spans="8:8" x14ac:dyDescent="0.25">
      <c r="H2051"/>
    </row>
    <row r="2052" spans="8:8" x14ac:dyDescent="0.25">
      <c r="H2052"/>
    </row>
    <row r="2053" spans="8:8" x14ac:dyDescent="0.25">
      <c r="H2053"/>
    </row>
    <row r="2054" spans="8:8" x14ac:dyDescent="0.25">
      <c r="H2054"/>
    </row>
    <row r="2055" spans="8:8" x14ac:dyDescent="0.25">
      <c r="H2055"/>
    </row>
    <row r="2056" spans="8:8" x14ac:dyDescent="0.25">
      <c r="H2056"/>
    </row>
    <row r="2057" spans="8:8" x14ac:dyDescent="0.25">
      <c r="H2057"/>
    </row>
    <row r="2058" spans="8:8" x14ac:dyDescent="0.25">
      <c r="H2058"/>
    </row>
    <row r="2059" spans="8:8" x14ac:dyDescent="0.25">
      <c r="H2059"/>
    </row>
    <row r="2060" spans="8:8" x14ac:dyDescent="0.25">
      <c r="H2060"/>
    </row>
    <row r="2061" spans="8:8" x14ac:dyDescent="0.25">
      <c r="H2061"/>
    </row>
    <row r="2062" spans="8:8" x14ac:dyDescent="0.25">
      <c r="H2062"/>
    </row>
    <row r="2063" spans="8:8" x14ac:dyDescent="0.25">
      <c r="H2063"/>
    </row>
    <row r="2064" spans="8:8" x14ac:dyDescent="0.25">
      <c r="H2064"/>
    </row>
    <row r="2065" spans="8:8" x14ac:dyDescent="0.25">
      <c r="H2065"/>
    </row>
    <row r="2066" spans="8:8" x14ac:dyDescent="0.25">
      <c r="H2066"/>
    </row>
    <row r="2067" spans="8:8" x14ac:dyDescent="0.25">
      <c r="H2067"/>
    </row>
    <row r="2068" spans="8:8" x14ac:dyDescent="0.25">
      <c r="H2068"/>
    </row>
    <row r="2069" spans="8:8" x14ac:dyDescent="0.25">
      <c r="H2069"/>
    </row>
    <row r="2070" spans="8:8" x14ac:dyDescent="0.25">
      <c r="H2070"/>
    </row>
    <row r="2071" spans="8:8" x14ac:dyDescent="0.25">
      <c r="H2071"/>
    </row>
    <row r="2072" spans="8:8" x14ac:dyDescent="0.25">
      <c r="H2072"/>
    </row>
    <row r="2073" spans="8:8" x14ac:dyDescent="0.25">
      <c r="H2073"/>
    </row>
    <row r="2074" spans="8:8" x14ac:dyDescent="0.25">
      <c r="H2074"/>
    </row>
    <row r="2075" spans="8:8" x14ac:dyDescent="0.25">
      <c r="H2075"/>
    </row>
  </sheetData>
  <conditionalFormatting sqref="D4:D6">
    <cfRule type="notContainsText" dxfId="1" priority="1" operator="notContains" text="All">
      <formula>ISERROR(SEARCH("All",D4))</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tabColor theme="1"/>
  </sheetPr>
  <dimension ref="A1:DI946"/>
  <sheetViews>
    <sheetView zoomScale="70" zoomScaleNormal="70" workbookViewId="0">
      <pane xSplit="2" ySplit="1" topLeftCell="CS46" activePane="bottomRight" state="frozen"/>
      <selection activeCell="G14" sqref="G14"/>
      <selection pane="topRight" activeCell="G14" sqref="G14"/>
      <selection pane="bottomLeft" activeCell="G14" sqref="G14"/>
      <selection pane="bottomRight" activeCell="G14" sqref="G14"/>
    </sheetView>
  </sheetViews>
  <sheetFormatPr defaultRowHeight="15" x14ac:dyDescent="0.25"/>
  <cols>
    <col min="1" max="1" width="81" bestFit="1" customWidth="1"/>
    <col min="2" max="2" width="16.140625" customWidth="1"/>
    <col min="3" max="3" width="39.140625" customWidth="1"/>
    <col min="4" max="4" width="22" bestFit="1" customWidth="1"/>
    <col min="5" max="5" width="35.7109375" bestFit="1" customWidth="1"/>
    <col min="6" max="6" width="12.42578125" bestFit="1" customWidth="1"/>
    <col min="7" max="7" width="10.7109375" bestFit="1" customWidth="1"/>
    <col min="8" max="8" width="12" bestFit="1" customWidth="1"/>
    <col min="9" max="9" width="17.42578125" customWidth="1"/>
    <col min="10" max="10" width="11.5703125" bestFit="1" customWidth="1"/>
    <col min="11" max="11" width="13.5703125" bestFit="1" customWidth="1"/>
    <col min="12" max="12" width="12.7109375" bestFit="1" customWidth="1"/>
    <col min="13" max="13" width="13" bestFit="1" customWidth="1"/>
    <col min="14" max="14" width="12.28515625" style="11" bestFit="1" customWidth="1"/>
    <col min="15" max="15" width="14.7109375" style="13" bestFit="1" customWidth="1"/>
    <col min="16" max="16" width="16.7109375" bestFit="1" customWidth="1"/>
    <col min="17" max="17" width="16.140625" bestFit="1" customWidth="1"/>
    <col min="18" max="50" width="13.28515625" bestFit="1" customWidth="1"/>
    <col min="51" max="65" width="13.42578125" bestFit="1" customWidth="1"/>
    <col min="66" max="74" width="13.85546875" bestFit="1" customWidth="1"/>
    <col min="75" max="89" width="14.7109375" bestFit="1" customWidth="1"/>
    <col min="90" max="98" width="15.7109375" bestFit="1" customWidth="1"/>
    <col min="99" max="113" width="16.7109375" bestFit="1" customWidth="1"/>
  </cols>
  <sheetData>
    <row r="1" spans="1:113" ht="14.25" customHeight="1" x14ac:dyDescent="0.25">
      <c r="A1" s="22" t="s">
        <v>157</v>
      </c>
      <c r="B1" s="22" t="s">
        <v>45</v>
      </c>
      <c r="C1" s="22" t="s">
        <v>46</v>
      </c>
      <c r="D1" s="22" t="s">
        <v>47</v>
      </c>
      <c r="E1" s="22" t="s">
        <v>48</v>
      </c>
      <c r="F1" s="22" t="s">
        <v>49</v>
      </c>
      <c r="G1" s="22" t="s">
        <v>50</v>
      </c>
      <c r="H1" s="22" t="s">
        <v>51</v>
      </c>
      <c r="I1" s="22" t="s">
        <v>52</v>
      </c>
      <c r="J1" s="22" t="s">
        <v>35</v>
      </c>
      <c r="K1" s="22" t="s">
        <v>53</v>
      </c>
      <c r="L1" s="22" t="s">
        <v>54</v>
      </c>
      <c r="M1" s="22" t="s">
        <v>11</v>
      </c>
      <c r="N1" s="22" t="s">
        <v>55</v>
      </c>
      <c r="O1" s="22" t="s">
        <v>56</v>
      </c>
      <c r="P1" s="22" t="s">
        <v>57</v>
      </c>
      <c r="Q1" s="22" t="s">
        <v>58</v>
      </c>
      <c r="R1" s="22" t="s">
        <v>59</v>
      </c>
      <c r="S1" s="22" t="s">
        <v>60</v>
      </c>
      <c r="T1" s="22" t="s">
        <v>61</v>
      </c>
      <c r="U1" s="22" t="s">
        <v>62</v>
      </c>
      <c r="V1" s="22" t="s">
        <v>63</v>
      </c>
      <c r="W1" s="22" t="s">
        <v>64</v>
      </c>
      <c r="X1" s="22" t="s">
        <v>65</v>
      </c>
      <c r="Y1" s="22" t="s">
        <v>66</v>
      </c>
      <c r="Z1" s="22" t="s">
        <v>67</v>
      </c>
      <c r="AA1" s="22" t="s">
        <v>68</v>
      </c>
      <c r="AB1" s="22" t="s">
        <v>69</v>
      </c>
      <c r="AC1" s="22" t="s">
        <v>70</v>
      </c>
      <c r="AD1" s="22" t="s">
        <v>71</v>
      </c>
      <c r="AE1" s="22" t="s">
        <v>72</v>
      </c>
      <c r="AF1" s="22" t="s">
        <v>73</v>
      </c>
      <c r="AG1" s="22" t="s">
        <v>74</v>
      </c>
      <c r="AH1" s="22" t="s">
        <v>75</v>
      </c>
      <c r="AI1" s="22" t="s">
        <v>76</v>
      </c>
      <c r="AJ1" s="22" t="s">
        <v>77</v>
      </c>
      <c r="AK1" s="22" t="s">
        <v>78</v>
      </c>
      <c r="AL1" s="22" t="s">
        <v>79</v>
      </c>
      <c r="AM1" s="22" t="s">
        <v>80</v>
      </c>
      <c r="AN1" s="22" t="s">
        <v>81</v>
      </c>
      <c r="AO1" s="22" t="s">
        <v>82</v>
      </c>
      <c r="AP1" s="22" t="s">
        <v>83</v>
      </c>
      <c r="AQ1" s="22" t="s">
        <v>84</v>
      </c>
      <c r="AR1" s="22" t="s">
        <v>85</v>
      </c>
      <c r="AS1" s="22" t="s">
        <v>86</v>
      </c>
      <c r="AT1" s="22" t="s">
        <v>87</v>
      </c>
      <c r="AU1" s="22" t="s">
        <v>88</v>
      </c>
      <c r="AV1" s="22" t="s">
        <v>89</v>
      </c>
      <c r="AW1" s="22" t="s">
        <v>90</v>
      </c>
      <c r="AX1" s="22" t="s">
        <v>91</v>
      </c>
      <c r="AY1" s="22" t="s">
        <v>92</v>
      </c>
      <c r="AZ1" s="22" t="s">
        <v>93</v>
      </c>
      <c r="BA1" s="22" t="s">
        <v>94</v>
      </c>
      <c r="BB1" s="22" t="s">
        <v>95</v>
      </c>
      <c r="BC1" s="22" t="s">
        <v>96</v>
      </c>
      <c r="BD1" s="22" t="s">
        <v>97</v>
      </c>
      <c r="BE1" s="22" t="s">
        <v>98</v>
      </c>
      <c r="BF1" s="22" t="s">
        <v>99</v>
      </c>
      <c r="BG1" s="22" t="s">
        <v>100</v>
      </c>
      <c r="BH1" s="22" t="s">
        <v>101</v>
      </c>
      <c r="BI1" s="22" t="s">
        <v>102</v>
      </c>
      <c r="BJ1" s="22" t="s">
        <v>103</v>
      </c>
      <c r="BK1" s="22" t="s">
        <v>104</v>
      </c>
      <c r="BL1" s="22" t="s">
        <v>105</v>
      </c>
      <c r="BM1" s="22" t="s">
        <v>106</v>
      </c>
      <c r="BN1" s="22" t="s">
        <v>107</v>
      </c>
      <c r="BO1" s="22" t="s">
        <v>108</v>
      </c>
      <c r="BP1" s="22" t="s">
        <v>109</v>
      </c>
      <c r="BQ1" s="22" t="s">
        <v>110</v>
      </c>
      <c r="BR1" s="22" t="s">
        <v>111</v>
      </c>
      <c r="BS1" s="22" t="s">
        <v>112</v>
      </c>
      <c r="BT1" s="22" t="s">
        <v>113</v>
      </c>
      <c r="BU1" s="22" t="s">
        <v>114</v>
      </c>
      <c r="BV1" s="22" t="s">
        <v>115</v>
      </c>
      <c r="BW1" s="22" t="s">
        <v>116</v>
      </c>
      <c r="BX1" s="22" t="s">
        <v>117</v>
      </c>
      <c r="BY1" s="22" t="s">
        <v>118</v>
      </c>
      <c r="BZ1" s="22" t="s">
        <v>119</v>
      </c>
      <c r="CA1" s="22" t="s">
        <v>120</v>
      </c>
      <c r="CB1" s="22" t="s">
        <v>121</v>
      </c>
      <c r="CC1" s="22" t="s">
        <v>122</v>
      </c>
      <c r="CD1" s="22" t="s">
        <v>123</v>
      </c>
      <c r="CE1" s="22" t="s">
        <v>124</v>
      </c>
      <c r="CF1" s="22" t="s">
        <v>125</v>
      </c>
      <c r="CG1" s="22" t="s">
        <v>126</v>
      </c>
      <c r="CH1" s="22" t="s">
        <v>127</v>
      </c>
      <c r="CI1" s="22" t="s">
        <v>128</v>
      </c>
      <c r="CJ1" s="22" t="s">
        <v>129</v>
      </c>
      <c r="CK1" s="22" t="s">
        <v>130</v>
      </c>
      <c r="CL1" s="22" t="s">
        <v>131</v>
      </c>
      <c r="CM1" s="22" t="s">
        <v>132</v>
      </c>
      <c r="CN1" s="22" t="s">
        <v>133</v>
      </c>
      <c r="CO1" s="22" t="s">
        <v>134</v>
      </c>
      <c r="CP1" s="22" t="s">
        <v>135</v>
      </c>
      <c r="CQ1" s="22" t="s">
        <v>136</v>
      </c>
      <c r="CR1" s="22" t="s">
        <v>137</v>
      </c>
      <c r="CS1" s="22" t="s">
        <v>138</v>
      </c>
      <c r="CT1" s="22" t="s">
        <v>139</v>
      </c>
      <c r="CU1" s="22" t="s">
        <v>140</v>
      </c>
      <c r="CV1" s="22" t="s">
        <v>141</v>
      </c>
      <c r="CW1" s="22" t="s">
        <v>142</v>
      </c>
      <c r="CX1" s="22" t="s">
        <v>143</v>
      </c>
      <c r="CY1" s="22" t="s">
        <v>144</v>
      </c>
      <c r="CZ1" s="22" t="s">
        <v>145</v>
      </c>
      <c r="DA1" s="22" t="s">
        <v>146</v>
      </c>
      <c r="DB1" s="22" t="s">
        <v>147</v>
      </c>
      <c r="DC1" s="22" t="s">
        <v>148</v>
      </c>
      <c r="DD1" s="22" t="s">
        <v>149</v>
      </c>
      <c r="DE1" s="22" t="s">
        <v>150</v>
      </c>
      <c r="DF1" s="22" t="s">
        <v>151</v>
      </c>
      <c r="DG1" s="22" t="s">
        <v>152</v>
      </c>
      <c r="DH1" s="22" t="s">
        <v>153</v>
      </c>
      <c r="DI1" s="22" t="s">
        <v>154</v>
      </c>
    </row>
    <row r="2" spans="1:113" x14ac:dyDescent="0.25">
      <c r="A2" t="str">
        <f t="shared" ref="A2:A60" si="0">D2&amp;"_"&amp;E2&amp;"_"&amp;F2&amp;"_"&amp;G2&amp;"_"&amp;H2&amp;"_"&amp;I2&amp;"_"&amp;J2</f>
        <v>LCA_Industry_Type_AutoDR_OtherDR_Notify_Size_Grp_date</v>
      </c>
      <c r="B2" t="s">
        <v>45</v>
      </c>
      <c r="C2" t="s">
        <v>46</v>
      </c>
      <c r="D2" t="s">
        <v>1</v>
      </c>
      <c r="E2" t="s">
        <v>198</v>
      </c>
      <c r="F2" t="s">
        <v>199</v>
      </c>
      <c r="G2" t="s">
        <v>200</v>
      </c>
      <c r="H2" t="s">
        <v>201</v>
      </c>
      <c r="I2" t="s">
        <v>202</v>
      </c>
      <c r="J2" s="11" t="s">
        <v>35</v>
      </c>
      <c r="K2" t="s">
        <v>203</v>
      </c>
      <c r="L2" t="s">
        <v>204</v>
      </c>
      <c r="M2" t="s">
        <v>205</v>
      </c>
      <c r="N2" t="s">
        <v>55</v>
      </c>
      <c r="O2" t="s">
        <v>56</v>
      </c>
      <c r="P2" t="s">
        <v>57</v>
      </c>
      <c r="Q2" t="s">
        <v>58</v>
      </c>
      <c r="R2" t="s">
        <v>59</v>
      </c>
      <c r="S2" t="s">
        <v>60</v>
      </c>
      <c r="T2" t="s">
        <v>61</v>
      </c>
      <c r="U2" t="s">
        <v>62</v>
      </c>
      <c r="V2" t="s">
        <v>63</v>
      </c>
      <c r="W2" t="s">
        <v>64</v>
      </c>
      <c r="X2" t="s">
        <v>65</v>
      </c>
      <c r="Y2" t="s">
        <v>66</v>
      </c>
      <c r="Z2" t="s">
        <v>67</v>
      </c>
      <c r="AA2" t="s">
        <v>68</v>
      </c>
      <c r="AB2" t="s">
        <v>69</v>
      </c>
      <c r="AC2" t="s">
        <v>70</v>
      </c>
      <c r="AD2" t="s">
        <v>71</v>
      </c>
      <c r="AE2" t="s">
        <v>72</v>
      </c>
      <c r="AF2" t="s">
        <v>73</v>
      </c>
      <c r="AG2" t="s">
        <v>74</v>
      </c>
      <c r="AH2" t="s">
        <v>75</v>
      </c>
      <c r="AI2" t="s">
        <v>76</v>
      </c>
      <c r="AJ2" t="s">
        <v>77</v>
      </c>
      <c r="AK2" t="s">
        <v>78</v>
      </c>
      <c r="AL2" t="s">
        <v>79</v>
      </c>
      <c r="AM2" t="s">
        <v>80</v>
      </c>
      <c r="AN2" t="s">
        <v>81</v>
      </c>
      <c r="AO2" t="s">
        <v>82</v>
      </c>
      <c r="AP2" t="s">
        <v>83</v>
      </c>
      <c r="AQ2" t="s">
        <v>84</v>
      </c>
      <c r="AR2" t="s">
        <v>85</v>
      </c>
      <c r="AS2" t="s">
        <v>86</v>
      </c>
      <c r="AT2" t="s">
        <v>87</v>
      </c>
      <c r="AU2" t="s">
        <v>88</v>
      </c>
      <c r="AV2" t="s">
        <v>89</v>
      </c>
      <c r="AW2" t="s">
        <v>90</v>
      </c>
      <c r="AX2" t="s">
        <v>91</v>
      </c>
      <c r="AY2" t="s">
        <v>92</v>
      </c>
      <c r="AZ2" t="s">
        <v>93</v>
      </c>
      <c r="BA2" t="s">
        <v>94</v>
      </c>
      <c r="BB2" t="s">
        <v>95</v>
      </c>
      <c r="BC2" t="s">
        <v>96</v>
      </c>
      <c r="BD2" t="s">
        <v>97</v>
      </c>
      <c r="BE2" t="s">
        <v>98</v>
      </c>
      <c r="BF2" t="s">
        <v>99</v>
      </c>
      <c r="BG2" t="s">
        <v>100</v>
      </c>
      <c r="BH2" t="s">
        <v>101</v>
      </c>
      <c r="BI2" t="s">
        <v>102</v>
      </c>
      <c r="BJ2" t="s">
        <v>103</v>
      </c>
      <c r="BK2" t="s">
        <v>104</v>
      </c>
      <c r="BL2" t="s">
        <v>105</v>
      </c>
      <c r="BM2" t="s">
        <v>106</v>
      </c>
      <c r="BN2" t="s">
        <v>107</v>
      </c>
      <c r="BO2" t="s">
        <v>108</v>
      </c>
      <c r="BP2" t="s">
        <v>109</v>
      </c>
      <c r="BQ2" t="s">
        <v>110</v>
      </c>
      <c r="BR2" t="s">
        <v>111</v>
      </c>
      <c r="BS2" t="s">
        <v>112</v>
      </c>
      <c r="BT2" t="s">
        <v>113</v>
      </c>
      <c r="BU2" t="s">
        <v>114</v>
      </c>
      <c r="BV2" t="s">
        <v>115</v>
      </c>
      <c r="BW2" t="s">
        <v>116</v>
      </c>
      <c r="BX2" t="s">
        <v>117</v>
      </c>
      <c r="BY2" t="s">
        <v>118</v>
      </c>
      <c r="BZ2" t="s">
        <v>119</v>
      </c>
      <c r="CA2" t="s">
        <v>120</v>
      </c>
      <c r="CB2" t="s">
        <v>121</v>
      </c>
      <c r="CC2" t="s">
        <v>122</v>
      </c>
      <c r="CD2" t="s">
        <v>123</v>
      </c>
      <c r="CE2" t="s">
        <v>124</v>
      </c>
      <c r="CF2" t="s">
        <v>125</v>
      </c>
      <c r="CG2" t="s">
        <v>126</v>
      </c>
      <c r="CH2" t="s">
        <v>127</v>
      </c>
      <c r="CI2" t="s">
        <v>128</v>
      </c>
      <c r="CJ2" t="s">
        <v>129</v>
      </c>
      <c r="CK2" t="s">
        <v>130</v>
      </c>
      <c r="CL2" s="25" t="s">
        <v>131</v>
      </c>
      <c r="CM2" s="25" t="s">
        <v>132</v>
      </c>
      <c r="CN2" s="25" t="s">
        <v>133</v>
      </c>
      <c r="CO2" s="25" t="s">
        <v>134</v>
      </c>
      <c r="CP2" s="25" t="s">
        <v>135</v>
      </c>
      <c r="CQ2" s="25" t="s">
        <v>136</v>
      </c>
      <c r="CR2" s="25" t="s">
        <v>137</v>
      </c>
      <c r="CS2" s="25" t="s">
        <v>138</v>
      </c>
      <c r="CT2" s="25" t="s">
        <v>139</v>
      </c>
      <c r="CU2" s="25" t="s">
        <v>140</v>
      </c>
      <c r="CV2" s="25" t="s">
        <v>141</v>
      </c>
      <c r="CW2" s="25" t="s">
        <v>142</v>
      </c>
      <c r="CX2" s="25" t="s">
        <v>143</v>
      </c>
      <c r="CY2" s="25" t="s">
        <v>144</v>
      </c>
      <c r="CZ2" s="25" t="s">
        <v>145</v>
      </c>
      <c r="DA2" s="25" t="s">
        <v>146</v>
      </c>
      <c r="DB2" s="25" t="s">
        <v>147</v>
      </c>
      <c r="DC2" s="25" t="s">
        <v>148</v>
      </c>
      <c r="DD2" s="25" t="s">
        <v>149</v>
      </c>
      <c r="DE2" s="25" t="s">
        <v>150</v>
      </c>
      <c r="DF2" s="25" t="s">
        <v>151</v>
      </c>
      <c r="DG2" s="25" t="s">
        <v>152</v>
      </c>
      <c r="DH2" s="25" t="s">
        <v>153</v>
      </c>
      <c r="DI2" s="25" t="s">
        <v>154</v>
      </c>
    </row>
    <row r="3" spans="1:113" x14ac:dyDescent="0.25">
      <c r="A3" t="str">
        <f t="shared" si="0"/>
        <v>All_1. Agriculture, Mining &amp; Construction_All_All_All_0 to 199.99 kW_2958465</v>
      </c>
      <c r="B3" t="s">
        <v>169</v>
      </c>
      <c r="C3" t="s">
        <v>211</v>
      </c>
      <c r="D3" t="s">
        <v>2</v>
      </c>
      <c r="E3" t="s">
        <v>36</v>
      </c>
      <c r="F3" t="s">
        <v>2</v>
      </c>
      <c r="G3" t="s">
        <v>2</v>
      </c>
      <c r="H3" t="s">
        <v>2</v>
      </c>
      <c r="I3" t="s">
        <v>212</v>
      </c>
      <c r="J3" s="11">
        <v>2958465</v>
      </c>
      <c r="K3">
        <v>15</v>
      </c>
      <c r="L3">
        <v>18</v>
      </c>
      <c r="M3">
        <v>398.11110000000002</v>
      </c>
      <c r="N3">
        <v>0</v>
      </c>
      <c r="O3">
        <v>0</v>
      </c>
      <c r="P3">
        <v>0</v>
      </c>
      <c r="Q3">
        <v>0</v>
      </c>
      <c r="R3">
        <v>13.58954</v>
      </c>
      <c r="S3">
        <v>13.23485</v>
      </c>
      <c r="T3">
        <v>13.144349999999999</v>
      </c>
      <c r="U3">
        <v>13.05988</v>
      </c>
      <c r="V3">
        <v>13.37646</v>
      </c>
      <c r="W3">
        <v>15.05137</v>
      </c>
      <c r="X3">
        <v>17.492339999999999</v>
      </c>
      <c r="Y3">
        <v>19.61159</v>
      </c>
      <c r="Z3">
        <v>21.229340000000001</v>
      </c>
      <c r="AA3">
        <v>22.225709999999999</v>
      </c>
      <c r="AB3">
        <v>23.442450000000001</v>
      </c>
      <c r="AC3">
        <v>24.222449999999998</v>
      </c>
      <c r="AD3">
        <v>24.532990000000002</v>
      </c>
      <c r="AE3">
        <v>25.013539999999999</v>
      </c>
      <c r="AF3">
        <v>24.195599999999999</v>
      </c>
      <c r="AG3">
        <v>22.839490000000001</v>
      </c>
      <c r="AH3">
        <v>21.112639999999999</v>
      </c>
      <c r="AI3">
        <v>19.113119999999999</v>
      </c>
      <c r="AJ3">
        <v>17.457599999999999</v>
      </c>
      <c r="AK3">
        <v>16.736840000000001</v>
      </c>
      <c r="AL3">
        <v>16.060500000000001</v>
      </c>
      <c r="AM3">
        <v>15.68024</v>
      </c>
      <c r="AN3">
        <v>14.982430000000001</v>
      </c>
      <c r="AO3">
        <v>14.307729999999999</v>
      </c>
      <c r="AP3">
        <v>71.850399999999993</v>
      </c>
      <c r="AQ3">
        <v>71.299430000000001</v>
      </c>
      <c r="AR3">
        <v>70.515129999999999</v>
      </c>
      <c r="AS3">
        <v>70.483249999999998</v>
      </c>
      <c r="AT3">
        <v>70.396199999999993</v>
      </c>
      <c r="AU3">
        <v>70.737009999999998</v>
      </c>
      <c r="AV3">
        <v>70.890339999999995</v>
      </c>
      <c r="AW3">
        <v>75.926990000000004</v>
      </c>
      <c r="AX3">
        <v>81.201570000000004</v>
      </c>
      <c r="AY3">
        <v>86.214519999999993</v>
      </c>
      <c r="AZ3">
        <v>90.108050000000006</v>
      </c>
      <c r="BA3">
        <v>91.863699999999994</v>
      </c>
      <c r="BB3">
        <v>92.316360000000003</v>
      </c>
      <c r="BC3">
        <v>91.961920000000006</v>
      </c>
      <c r="BD3">
        <v>91.2971</v>
      </c>
      <c r="BE3">
        <v>90.208439999999996</v>
      </c>
      <c r="BF3">
        <v>88.314250000000001</v>
      </c>
      <c r="BG3">
        <v>84.845219999999998</v>
      </c>
      <c r="BH3">
        <v>80.544709999999995</v>
      </c>
      <c r="BI3">
        <v>77.373769999999993</v>
      </c>
      <c r="BJ3">
        <v>75.428280000000001</v>
      </c>
      <c r="BK3">
        <v>74.249319999999997</v>
      </c>
      <c r="BL3">
        <v>73.285989999999998</v>
      </c>
      <c r="BM3">
        <v>72.337230000000005</v>
      </c>
      <c r="BN3">
        <v>-2.64917E-2</v>
      </c>
      <c r="BO3">
        <v>1.2139499999999999E-2</v>
      </c>
      <c r="BP3">
        <v>4.0633799999999998E-2</v>
      </c>
      <c r="BQ3">
        <v>-1.3558499999999999E-2</v>
      </c>
      <c r="BR3">
        <v>-4.7436899999999997E-2</v>
      </c>
      <c r="BS3">
        <v>0.19419220000000001</v>
      </c>
      <c r="BT3">
        <v>0.54613140000000004</v>
      </c>
      <c r="BU3">
        <v>9.6990999999999994E-2</v>
      </c>
      <c r="BV3">
        <v>-3.7494E-2</v>
      </c>
      <c r="BW3">
        <v>-0.1205103</v>
      </c>
      <c r="BX3">
        <v>2.5513299999999999E-2</v>
      </c>
      <c r="BY3">
        <v>2.0534500000000001E-2</v>
      </c>
      <c r="BZ3">
        <v>2.8709100000000001E-2</v>
      </c>
      <c r="CA3">
        <v>3.8586099999999998E-2</v>
      </c>
      <c r="CB3">
        <v>3.9731299999999997E-2</v>
      </c>
      <c r="CC3">
        <v>2.08208E-2</v>
      </c>
      <c r="CD3">
        <v>-0.14793000000000001</v>
      </c>
      <c r="CE3">
        <v>-0.1179891</v>
      </c>
      <c r="CF3">
        <v>-0.19427610000000001</v>
      </c>
      <c r="CG3">
        <v>-0.35012729999999997</v>
      </c>
      <c r="CH3">
        <v>-0.30602560000000001</v>
      </c>
      <c r="CI3">
        <v>-1.3140300000000001E-2</v>
      </c>
      <c r="CJ3">
        <v>7.7888100000000002E-2</v>
      </c>
      <c r="CK3">
        <v>0.1690808</v>
      </c>
      <c r="CL3" s="25">
        <v>4.528E-4</v>
      </c>
      <c r="CM3" s="25">
        <v>2.8150000000000001E-4</v>
      </c>
      <c r="CN3" s="25">
        <v>4.1819999999999997E-4</v>
      </c>
      <c r="CO3" s="25">
        <v>4.9839999999999997E-4</v>
      </c>
      <c r="CP3" s="25">
        <v>1.7355999999999999E-3</v>
      </c>
      <c r="CQ3" s="25">
        <v>6.6049000000000004E-3</v>
      </c>
      <c r="CR3" s="25">
        <v>1.26993E-2</v>
      </c>
      <c r="CS3" s="25">
        <v>1.1312600000000001E-2</v>
      </c>
      <c r="CT3" s="25">
        <v>7.4691000000000002E-3</v>
      </c>
      <c r="CU3" s="25">
        <v>4.0235999999999996E-3</v>
      </c>
      <c r="CV3" s="25">
        <v>1.9039E-3</v>
      </c>
      <c r="CW3" s="25">
        <v>9.2469999999999998E-4</v>
      </c>
      <c r="CX3" s="25">
        <v>2.0918999999999998E-3</v>
      </c>
      <c r="CY3" s="25">
        <v>8.0774999999999996E-3</v>
      </c>
      <c r="CZ3" s="25">
        <v>1.26924E-2</v>
      </c>
      <c r="DA3" s="25">
        <v>1.16463E-2</v>
      </c>
      <c r="DB3" s="25">
        <v>1.18169E-2</v>
      </c>
      <c r="DC3" s="25">
        <v>9.8627999999999997E-3</v>
      </c>
      <c r="DD3" s="25">
        <v>7.6642000000000004E-3</v>
      </c>
      <c r="DE3" s="25">
        <v>5.4765999999999999E-3</v>
      </c>
      <c r="DF3" s="25">
        <v>3.4634000000000002E-3</v>
      </c>
      <c r="DG3" s="25">
        <v>4.7019999999999999E-4</v>
      </c>
      <c r="DH3" s="25">
        <v>9.3530000000000002E-4</v>
      </c>
      <c r="DI3" s="25">
        <v>1.2921E-3</v>
      </c>
    </row>
    <row r="4" spans="1:113" x14ac:dyDescent="0.25">
      <c r="A4" t="str">
        <f t="shared" si="0"/>
        <v>All_2. Manufacturing_All_All_All_0 to 199.99 kW_2958465</v>
      </c>
      <c r="B4" t="s">
        <v>169</v>
      </c>
      <c r="C4" t="s">
        <v>213</v>
      </c>
      <c r="D4" t="s">
        <v>2</v>
      </c>
      <c r="E4" t="s">
        <v>37</v>
      </c>
      <c r="F4" t="s">
        <v>2</v>
      </c>
      <c r="G4" t="s">
        <v>2</v>
      </c>
      <c r="H4" t="s">
        <v>2</v>
      </c>
      <c r="I4" t="s">
        <v>212</v>
      </c>
      <c r="J4" s="11">
        <v>2958465</v>
      </c>
      <c r="K4">
        <v>15</v>
      </c>
      <c r="L4">
        <v>18</v>
      </c>
      <c r="M4">
        <v>919.33330000000001</v>
      </c>
      <c r="N4">
        <v>0</v>
      </c>
      <c r="O4">
        <v>0</v>
      </c>
      <c r="P4">
        <v>0</v>
      </c>
      <c r="Q4">
        <v>0</v>
      </c>
      <c r="R4">
        <v>12.979050000000001</v>
      </c>
      <c r="S4">
        <v>12.542350000000001</v>
      </c>
      <c r="T4">
        <v>12.311780000000001</v>
      </c>
      <c r="U4">
        <v>12.42229</v>
      </c>
      <c r="V4">
        <v>13.110860000000001</v>
      </c>
      <c r="W4">
        <v>15.362030000000001</v>
      </c>
      <c r="X4">
        <v>18.923690000000001</v>
      </c>
      <c r="Y4">
        <v>21.973680000000002</v>
      </c>
      <c r="Z4">
        <v>24.256499999999999</v>
      </c>
      <c r="AA4">
        <v>25.717210000000001</v>
      </c>
      <c r="AB4">
        <v>27.063230000000001</v>
      </c>
      <c r="AC4">
        <v>27.961359999999999</v>
      </c>
      <c r="AD4">
        <v>28.399909999999998</v>
      </c>
      <c r="AE4">
        <v>28.621200000000002</v>
      </c>
      <c r="AF4">
        <v>27.542940000000002</v>
      </c>
      <c r="AG4">
        <v>25.872199999999999</v>
      </c>
      <c r="AH4">
        <v>23.578869999999998</v>
      </c>
      <c r="AI4">
        <v>21.07789</v>
      </c>
      <c r="AJ4">
        <v>18.959949999999999</v>
      </c>
      <c r="AK4">
        <v>17.513570000000001</v>
      </c>
      <c r="AL4">
        <v>16.518429999999999</v>
      </c>
      <c r="AM4">
        <v>15.539429999999999</v>
      </c>
      <c r="AN4">
        <v>14.615410000000001</v>
      </c>
      <c r="AO4">
        <v>13.62129</v>
      </c>
      <c r="AP4">
        <v>71.652199999999993</v>
      </c>
      <c r="AQ4">
        <v>71.01003</v>
      </c>
      <c r="AR4">
        <v>70.151989999999998</v>
      </c>
      <c r="AS4">
        <v>70.388670000000005</v>
      </c>
      <c r="AT4">
        <v>70.405690000000007</v>
      </c>
      <c r="AU4">
        <v>70.963210000000004</v>
      </c>
      <c r="AV4">
        <v>71.292479999999998</v>
      </c>
      <c r="AW4">
        <v>76.721230000000006</v>
      </c>
      <c r="AX4">
        <v>81.838239999999999</v>
      </c>
      <c r="AY4">
        <v>86.851259999999996</v>
      </c>
      <c r="AZ4">
        <v>90.75882</v>
      </c>
      <c r="BA4">
        <v>92.681079999999994</v>
      </c>
      <c r="BB4">
        <v>93.32338</v>
      </c>
      <c r="BC4">
        <v>92.671040000000005</v>
      </c>
      <c r="BD4">
        <v>91.840819999999994</v>
      </c>
      <c r="BE4">
        <v>90.74785</v>
      </c>
      <c r="BF4">
        <v>88.807699999999997</v>
      </c>
      <c r="BG4">
        <v>85.328519999999997</v>
      </c>
      <c r="BH4">
        <v>80.492519999999999</v>
      </c>
      <c r="BI4">
        <v>77.060130000000001</v>
      </c>
      <c r="BJ4">
        <v>74.870919999999998</v>
      </c>
      <c r="BK4">
        <v>73.803349999999995</v>
      </c>
      <c r="BL4">
        <v>72.994129999999998</v>
      </c>
      <c r="BM4">
        <v>71.91386</v>
      </c>
      <c r="BN4">
        <v>-0.20964920000000001</v>
      </c>
      <c r="BO4">
        <v>-0.2038895</v>
      </c>
      <c r="BP4">
        <v>-0.16497049999999999</v>
      </c>
      <c r="BQ4">
        <v>-0.17643639999999999</v>
      </c>
      <c r="BR4">
        <v>-0.10670880000000001</v>
      </c>
      <c r="BS4">
        <v>5.7252400000000002E-2</v>
      </c>
      <c r="BT4">
        <v>0.4862321</v>
      </c>
      <c r="BU4">
        <v>0.78127880000000005</v>
      </c>
      <c r="BV4">
        <v>0.4631362</v>
      </c>
      <c r="BW4">
        <v>0.27270100000000003</v>
      </c>
      <c r="BX4">
        <v>8.4571999999999994E-2</v>
      </c>
      <c r="BY4">
        <v>-3.1902100000000003E-2</v>
      </c>
      <c r="BZ4">
        <v>-4.5953800000000003E-2</v>
      </c>
      <c r="CA4">
        <v>-1.73864E-2</v>
      </c>
      <c r="CB4">
        <v>0.1167426</v>
      </c>
      <c r="CC4">
        <v>-0.2535406</v>
      </c>
      <c r="CD4">
        <v>-0.5190726</v>
      </c>
      <c r="CE4">
        <v>-0.35220180000000001</v>
      </c>
      <c r="CF4">
        <v>-0.2165648</v>
      </c>
      <c r="CG4">
        <v>-0.1080754</v>
      </c>
      <c r="CH4">
        <v>-7.9146800000000003E-2</v>
      </c>
      <c r="CI4">
        <v>1.9935000000000001E-2</v>
      </c>
      <c r="CJ4">
        <v>4.1153500000000003E-2</v>
      </c>
      <c r="CK4">
        <v>1.6525600000000001E-2</v>
      </c>
      <c r="CL4" s="25">
        <v>2.7761999999999999E-3</v>
      </c>
      <c r="CM4" s="25">
        <v>2.7001E-3</v>
      </c>
      <c r="CN4" s="25">
        <v>2.7290000000000001E-3</v>
      </c>
      <c r="CO4" s="25">
        <v>3.2241000000000001E-3</v>
      </c>
      <c r="CP4" s="25">
        <v>4.4621000000000001E-3</v>
      </c>
      <c r="CQ4" s="25">
        <v>5.6496000000000003E-3</v>
      </c>
      <c r="CR4" s="25">
        <v>5.9654E-3</v>
      </c>
      <c r="CS4" s="25">
        <v>4.4862000000000001E-3</v>
      </c>
      <c r="CT4" s="25">
        <v>2.7989999999999998E-3</v>
      </c>
      <c r="CU4" s="25">
        <v>1.547E-3</v>
      </c>
      <c r="CV4" s="25">
        <v>6.6140000000000003E-4</v>
      </c>
      <c r="CW4" s="25">
        <v>4.3019999999999999E-4</v>
      </c>
      <c r="CX4" s="25">
        <v>7.1319999999999999E-4</v>
      </c>
      <c r="CY4" s="25">
        <v>2.1431000000000002E-3</v>
      </c>
      <c r="CZ4" s="25">
        <v>4.3696000000000004E-3</v>
      </c>
      <c r="DA4" s="25">
        <v>6.0001000000000004E-3</v>
      </c>
      <c r="DB4" s="25">
        <v>4.9874000000000003E-3</v>
      </c>
      <c r="DC4" s="25">
        <v>3.2967000000000001E-3</v>
      </c>
      <c r="DD4" s="25">
        <v>1.9759999999999999E-3</v>
      </c>
      <c r="DE4" s="25">
        <v>1.1597000000000001E-3</v>
      </c>
      <c r="DF4" s="25">
        <v>6.1010000000000003E-4</v>
      </c>
      <c r="DG4" s="25">
        <v>2.563E-4</v>
      </c>
      <c r="DH4" s="25">
        <v>2.2949999999999999E-4</v>
      </c>
      <c r="DI4" s="25">
        <v>7.4680000000000005E-4</v>
      </c>
    </row>
    <row r="5" spans="1:113" x14ac:dyDescent="0.25">
      <c r="A5" t="str">
        <f t="shared" si="0"/>
        <v>All_3. Wholesale, Transport, other utilities_All_All_All_0 to 199.99 kW_2958465</v>
      </c>
      <c r="B5" t="s">
        <v>169</v>
      </c>
      <c r="C5" t="s">
        <v>214</v>
      </c>
      <c r="D5" t="s">
        <v>2</v>
      </c>
      <c r="E5" t="s">
        <v>38</v>
      </c>
      <c r="F5" t="s">
        <v>2</v>
      </c>
      <c r="G5" t="s">
        <v>2</v>
      </c>
      <c r="H5" t="s">
        <v>2</v>
      </c>
      <c r="I5" t="s">
        <v>212</v>
      </c>
      <c r="J5" s="11">
        <v>2958465</v>
      </c>
      <c r="K5">
        <v>15</v>
      </c>
      <c r="L5">
        <v>18</v>
      </c>
      <c r="M5">
        <v>724.55560000000003</v>
      </c>
      <c r="N5">
        <v>0</v>
      </c>
      <c r="O5">
        <v>0</v>
      </c>
      <c r="P5">
        <v>0</v>
      </c>
      <c r="Q5">
        <v>0</v>
      </c>
      <c r="R5">
        <v>17.767009999999999</v>
      </c>
      <c r="S5">
        <v>17.40193</v>
      </c>
      <c r="T5">
        <v>17.260719999999999</v>
      </c>
      <c r="U5">
        <v>17.405460000000001</v>
      </c>
      <c r="V5">
        <v>17.93177</v>
      </c>
      <c r="W5">
        <v>19.151879999999998</v>
      </c>
      <c r="X5">
        <v>20.714230000000001</v>
      </c>
      <c r="Y5">
        <v>22.04372</v>
      </c>
      <c r="Z5">
        <v>23.68449</v>
      </c>
      <c r="AA5">
        <v>25.3062</v>
      </c>
      <c r="AB5">
        <v>26.604489999999998</v>
      </c>
      <c r="AC5">
        <v>27.599219999999999</v>
      </c>
      <c r="AD5">
        <v>28.007100000000001</v>
      </c>
      <c r="AE5">
        <v>28.142880000000002</v>
      </c>
      <c r="AF5">
        <v>27.50778</v>
      </c>
      <c r="AG5">
        <v>26.779610000000002</v>
      </c>
      <c r="AH5">
        <v>25.495270000000001</v>
      </c>
      <c r="AI5">
        <v>23.682569999999998</v>
      </c>
      <c r="AJ5">
        <v>21.806640000000002</v>
      </c>
      <c r="AK5">
        <v>20.92719</v>
      </c>
      <c r="AL5">
        <v>19.859480000000001</v>
      </c>
      <c r="AM5">
        <v>19.587499999999999</v>
      </c>
      <c r="AN5">
        <v>18.80678</v>
      </c>
      <c r="AO5">
        <v>18.257680000000001</v>
      </c>
      <c r="AP5">
        <v>72.227599999999995</v>
      </c>
      <c r="AQ5">
        <v>71.687420000000003</v>
      </c>
      <c r="AR5">
        <v>71.030850000000001</v>
      </c>
      <c r="AS5">
        <v>70.899150000000006</v>
      </c>
      <c r="AT5">
        <v>70.800299999999993</v>
      </c>
      <c r="AU5">
        <v>71.031899999999993</v>
      </c>
      <c r="AV5">
        <v>71.058549999999997</v>
      </c>
      <c r="AW5">
        <v>75.514589999999998</v>
      </c>
      <c r="AX5">
        <v>80.219859999999997</v>
      </c>
      <c r="AY5">
        <v>84.864519999999999</v>
      </c>
      <c r="AZ5">
        <v>88.783230000000003</v>
      </c>
      <c r="BA5">
        <v>90.353179999999995</v>
      </c>
      <c r="BB5">
        <v>90.777460000000005</v>
      </c>
      <c r="BC5">
        <v>90.6387</v>
      </c>
      <c r="BD5">
        <v>90.001720000000006</v>
      </c>
      <c r="BE5">
        <v>89.028570000000002</v>
      </c>
      <c r="BF5">
        <v>87.239699999999999</v>
      </c>
      <c r="BG5">
        <v>83.863560000000007</v>
      </c>
      <c r="BH5">
        <v>80.041560000000004</v>
      </c>
      <c r="BI5">
        <v>77.315550000000002</v>
      </c>
      <c r="BJ5">
        <v>75.593680000000006</v>
      </c>
      <c r="BK5">
        <v>74.580870000000004</v>
      </c>
      <c r="BL5">
        <v>73.59496</v>
      </c>
      <c r="BM5">
        <v>72.796170000000004</v>
      </c>
      <c r="BN5">
        <v>-0.21407390000000001</v>
      </c>
      <c r="BO5">
        <v>-0.24996499999999999</v>
      </c>
      <c r="BP5">
        <v>-0.2379193</v>
      </c>
      <c r="BQ5" s="25">
        <v>-0.3813995</v>
      </c>
      <c r="BR5">
        <v>-0.27404580000000001</v>
      </c>
      <c r="BS5">
        <v>4.9804300000000003E-2</v>
      </c>
      <c r="BT5">
        <v>0.33755780000000002</v>
      </c>
      <c r="BU5">
        <v>0.15906380000000001</v>
      </c>
      <c r="BV5">
        <v>-6.7521300000000006E-2</v>
      </c>
      <c r="BW5">
        <v>-0.24323600000000001</v>
      </c>
      <c r="BX5">
        <v>-0.1697804</v>
      </c>
      <c r="BY5">
        <v>1.6746199999999999E-2</v>
      </c>
      <c r="BZ5">
        <v>0.24949930000000001</v>
      </c>
      <c r="CA5">
        <v>0.42820219999999998</v>
      </c>
      <c r="CB5">
        <v>0.72601890000000002</v>
      </c>
      <c r="CC5">
        <v>0.52683570000000002</v>
      </c>
      <c r="CD5">
        <v>0.39179750000000002</v>
      </c>
      <c r="CE5">
        <v>0.30930299999999999</v>
      </c>
      <c r="CF5">
        <v>-3.0435299999999998E-2</v>
      </c>
      <c r="CG5">
        <v>-0.2123313</v>
      </c>
      <c r="CH5">
        <v>-0.1681955</v>
      </c>
      <c r="CI5">
        <v>-0.2425813</v>
      </c>
      <c r="CJ5">
        <v>-0.30143350000000002</v>
      </c>
      <c r="CK5">
        <v>-0.27003559999999999</v>
      </c>
      <c r="CL5" s="25">
        <v>5.2392999999999997E-3</v>
      </c>
      <c r="CM5" s="25">
        <v>5.0074999999999998E-3</v>
      </c>
      <c r="CN5" s="25">
        <v>5.4029000000000004E-3</v>
      </c>
      <c r="CO5" s="25">
        <v>5.5834999999999999E-3</v>
      </c>
      <c r="CP5" s="25">
        <v>5.5970999999999998E-3</v>
      </c>
      <c r="CQ5" s="25">
        <v>5.4155000000000002E-3</v>
      </c>
      <c r="CR5" s="25">
        <v>5.1149000000000003E-3</v>
      </c>
      <c r="CS5" s="25">
        <v>5.6100999999999998E-3</v>
      </c>
      <c r="CT5" s="25">
        <v>4.2791000000000001E-3</v>
      </c>
      <c r="CU5" s="25">
        <v>2.8460999999999998E-3</v>
      </c>
      <c r="CV5" s="25">
        <v>9.7499999999999996E-4</v>
      </c>
      <c r="CW5" s="25">
        <v>3.9130000000000002E-4</v>
      </c>
      <c r="CX5" s="25">
        <v>9.701E-4</v>
      </c>
      <c r="CY5" s="25">
        <v>3.0745E-3</v>
      </c>
      <c r="CZ5" s="25">
        <v>6.1006000000000003E-3</v>
      </c>
      <c r="DA5" s="25">
        <v>7.5287000000000001E-3</v>
      </c>
      <c r="DB5" s="25">
        <v>9.2592999999999998E-3</v>
      </c>
      <c r="DC5" s="25">
        <v>1.00372E-2</v>
      </c>
      <c r="DD5" s="25">
        <v>8.6584999999999995E-3</v>
      </c>
      <c r="DE5" s="25">
        <v>7.6902000000000003E-3</v>
      </c>
      <c r="DF5" s="25">
        <v>6.7299999999999999E-3</v>
      </c>
      <c r="DG5" s="25">
        <v>7.6172000000000002E-3</v>
      </c>
      <c r="DH5" s="25">
        <v>7.8483000000000008E-3</v>
      </c>
      <c r="DI5" s="25">
        <v>6.3353999999999997E-3</v>
      </c>
    </row>
    <row r="6" spans="1:113" x14ac:dyDescent="0.25">
      <c r="A6" t="str">
        <f t="shared" si="0"/>
        <v>All_4. Retail stores_All_All_All_0 to 199.99 kW_2958465</v>
      </c>
      <c r="B6" t="s">
        <v>169</v>
      </c>
      <c r="C6" t="s">
        <v>215</v>
      </c>
      <c r="D6" t="s">
        <v>2</v>
      </c>
      <c r="E6" t="s">
        <v>40</v>
      </c>
      <c r="F6" t="s">
        <v>2</v>
      </c>
      <c r="G6" t="s">
        <v>2</v>
      </c>
      <c r="H6" t="s">
        <v>2</v>
      </c>
      <c r="I6" t="s">
        <v>212</v>
      </c>
      <c r="J6" s="11">
        <v>2958465</v>
      </c>
      <c r="K6">
        <v>15</v>
      </c>
      <c r="L6">
        <v>18</v>
      </c>
      <c r="M6">
        <v>1672.222</v>
      </c>
      <c r="N6">
        <v>0</v>
      </c>
      <c r="O6">
        <v>0</v>
      </c>
      <c r="P6">
        <v>0</v>
      </c>
      <c r="Q6">
        <v>0</v>
      </c>
      <c r="R6">
        <v>17.991810000000001</v>
      </c>
      <c r="S6">
        <v>17.538650000000001</v>
      </c>
      <c r="T6">
        <v>17.349550000000001</v>
      </c>
      <c r="U6">
        <v>17.32591</v>
      </c>
      <c r="V6">
        <v>17.870010000000001</v>
      </c>
      <c r="W6">
        <v>19.114640000000001</v>
      </c>
      <c r="X6">
        <v>21.117809999999999</v>
      </c>
      <c r="Y6">
        <v>23.40382</v>
      </c>
      <c r="Z6">
        <v>26.849640000000001</v>
      </c>
      <c r="AA6">
        <v>30.097000000000001</v>
      </c>
      <c r="AB6">
        <v>32.857030000000002</v>
      </c>
      <c r="AC6">
        <v>34.491489999999999</v>
      </c>
      <c r="AD6">
        <v>35.344580000000001</v>
      </c>
      <c r="AE6">
        <v>35.760579999999997</v>
      </c>
      <c r="AF6">
        <v>35.89873</v>
      </c>
      <c r="AG6">
        <v>35.523499999999999</v>
      </c>
      <c r="AH6">
        <v>34.653329999999997</v>
      </c>
      <c r="AI6">
        <v>32.963900000000002</v>
      </c>
      <c r="AJ6">
        <v>31.109210000000001</v>
      </c>
      <c r="AK6">
        <v>29.725190000000001</v>
      </c>
      <c r="AL6">
        <v>27.052240000000001</v>
      </c>
      <c r="AM6">
        <v>24.020679999999999</v>
      </c>
      <c r="AN6">
        <v>20.879239999999999</v>
      </c>
      <c r="AO6">
        <v>19.01559</v>
      </c>
      <c r="AP6">
        <v>71.998900000000006</v>
      </c>
      <c r="AQ6">
        <v>71.522599999999997</v>
      </c>
      <c r="AR6">
        <v>70.717380000000006</v>
      </c>
      <c r="AS6">
        <v>70.457170000000005</v>
      </c>
      <c r="AT6">
        <v>70.15146</v>
      </c>
      <c r="AU6">
        <v>70.360320000000002</v>
      </c>
      <c r="AV6">
        <v>70.427689999999998</v>
      </c>
      <c r="AW6">
        <v>74.59281</v>
      </c>
      <c r="AX6">
        <v>79.346919999999997</v>
      </c>
      <c r="AY6">
        <v>83.919600000000003</v>
      </c>
      <c r="AZ6">
        <v>87.916020000000003</v>
      </c>
      <c r="BA6">
        <v>89.541380000000004</v>
      </c>
      <c r="BB6">
        <v>89.698520000000002</v>
      </c>
      <c r="BC6">
        <v>89.457729999999998</v>
      </c>
      <c r="BD6">
        <v>89.097880000000004</v>
      </c>
      <c r="BE6">
        <v>88.060159999999996</v>
      </c>
      <c r="BF6">
        <v>86.402950000000004</v>
      </c>
      <c r="BG6">
        <v>83.373999999999995</v>
      </c>
      <c r="BH6">
        <v>79.988259999999997</v>
      </c>
      <c r="BI6">
        <v>77.427959999999999</v>
      </c>
      <c r="BJ6">
        <v>75.70241</v>
      </c>
      <c r="BK6">
        <v>74.391679999999994</v>
      </c>
      <c r="BL6">
        <v>73.560919999999996</v>
      </c>
      <c r="BM6">
        <v>72.813280000000006</v>
      </c>
      <c r="BN6">
        <v>-9.9141699999999999E-2</v>
      </c>
      <c r="BO6">
        <v>-8.1695100000000007E-2</v>
      </c>
      <c r="BP6">
        <v>-0.12831229999999999</v>
      </c>
      <c r="BQ6" s="25">
        <v>-0.1856949</v>
      </c>
      <c r="BR6">
        <v>-0.16523879999999999</v>
      </c>
      <c r="BS6">
        <v>-2.1046100000000002E-2</v>
      </c>
      <c r="BT6">
        <v>0.33156659999999999</v>
      </c>
      <c r="BU6">
        <v>5.4843599999999999E-2</v>
      </c>
      <c r="BV6">
        <v>-2.2719199999999998E-2</v>
      </c>
      <c r="BW6">
        <v>-0.16751079999999999</v>
      </c>
      <c r="BX6">
        <v>-0.13169330000000001</v>
      </c>
      <c r="BY6">
        <v>2.47473E-2</v>
      </c>
      <c r="BZ6">
        <v>0.20776159999999999</v>
      </c>
      <c r="CA6">
        <v>0.39965099999999998</v>
      </c>
      <c r="CB6">
        <v>0.55863379999999996</v>
      </c>
      <c r="CC6">
        <v>0.5300376</v>
      </c>
      <c r="CD6">
        <v>0.52636059999999996</v>
      </c>
      <c r="CE6">
        <v>0.49320589999999997</v>
      </c>
      <c r="CF6">
        <v>0.31923750000000001</v>
      </c>
      <c r="CG6">
        <v>3.4621199999999998E-2</v>
      </c>
      <c r="CH6">
        <v>-0.1748344</v>
      </c>
      <c r="CI6">
        <v>-0.1696957</v>
      </c>
      <c r="CJ6">
        <v>-0.15166270000000001</v>
      </c>
      <c r="CK6">
        <v>-0.13924510000000001</v>
      </c>
      <c r="CL6" s="25">
        <v>1.3158E-3</v>
      </c>
      <c r="CM6" s="25">
        <v>1.2583E-3</v>
      </c>
      <c r="CN6" s="25">
        <v>1.1954000000000001E-3</v>
      </c>
      <c r="CO6" s="25">
        <v>1.1475999999999999E-3</v>
      </c>
      <c r="CP6" s="25">
        <v>1.2405999999999999E-3</v>
      </c>
      <c r="CQ6" s="25">
        <v>1.4541000000000001E-3</v>
      </c>
      <c r="CR6" s="25">
        <v>1.9296999999999999E-3</v>
      </c>
      <c r="CS6" s="25">
        <v>1.6904999999999999E-3</v>
      </c>
      <c r="CT6" s="25">
        <v>1.3619999999999999E-3</v>
      </c>
      <c r="CU6" s="25">
        <v>8.1930000000000002E-4</v>
      </c>
      <c r="CV6" s="25">
        <v>2.375E-4</v>
      </c>
      <c r="CW6" s="25">
        <v>1.025E-4</v>
      </c>
      <c r="CX6" s="25">
        <v>2.0799999999999999E-4</v>
      </c>
      <c r="CY6" s="25">
        <v>4.704E-4</v>
      </c>
      <c r="CZ6" s="25">
        <v>7.5440000000000001E-4</v>
      </c>
      <c r="DA6" s="25">
        <v>1.0621000000000001E-3</v>
      </c>
      <c r="DB6" s="25">
        <v>1.3518E-3</v>
      </c>
      <c r="DC6" s="25">
        <v>1.6475000000000001E-3</v>
      </c>
      <c r="DD6" s="25">
        <v>1.9419999999999999E-3</v>
      </c>
      <c r="DE6" s="25">
        <v>2.3365E-3</v>
      </c>
      <c r="DF6" s="25">
        <v>2.3373999999999999E-3</v>
      </c>
      <c r="DG6" s="25">
        <v>1.9257E-3</v>
      </c>
      <c r="DH6" s="25">
        <v>1.5154999999999999E-3</v>
      </c>
      <c r="DI6" s="25">
        <v>1.3684000000000001E-3</v>
      </c>
    </row>
    <row r="7" spans="1:113" x14ac:dyDescent="0.25">
      <c r="A7" t="str">
        <f t="shared" si="0"/>
        <v>All_5. Offices, Hotels, Finance, Services_All_All_All_0 to 199.99 kW_2958465</v>
      </c>
      <c r="B7" t="s">
        <v>169</v>
      </c>
      <c r="C7" t="s">
        <v>216</v>
      </c>
      <c r="D7" t="s">
        <v>2</v>
      </c>
      <c r="E7" t="s">
        <v>41</v>
      </c>
      <c r="F7" t="s">
        <v>2</v>
      </c>
      <c r="G7" t="s">
        <v>2</v>
      </c>
      <c r="H7" t="s">
        <v>2</v>
      </c>
      <c r="I7" t="s">
        <v>212</v>
      </c>
      <c r="J7" s="11">
        <v>2958465</v>
      </c>
      <c r="K7">
        <v>15</v>
      </c>
      <c r="L7">
        <v>18</v>
      </c>
      <c r="M7">
        <v>6104.6670000000004</v>
      </c>
      <c r="N7">
        <v>0</v>
      </c>
      <c r="O7">
        <v>0</v>
      </c>
      <c r="P7">
        <v>0</v>
      </c>
      <c r="Q7">
        <v>0</v>
      </c>
      <c r="R7">
        <v>15.51948</v>
      </c>
      <c r="S7">
        <v>14.9008</v>
      </c>
      <c r="T7">
        <v>14.52223</v>
      </c>
      <c r="U7">
        <v>14.44089</v>
      </c>
      <c r="V7">
        <v>14.786659999999999</v>
      </c>
      <c r="W7">
        <v>15.94495</v>
      </c>
      <c r="X7">
        <v>17.50909</v>
      </c>
      <c r="Y7">
        <v>18.954239999999999</v>
      </c>
      <c r="Z7">
        <v>21.30603</v>
      </c>
      <c r="AA7">
        <v>23.753050000000002</v>
      </c>
      <c r="AB7">
        <v>25.7485</v>
      </c>
      <c r="AC7">
        <v>27.161470000000001</v>
      </c>
      <c r="AD7">
        <v>27.793389999999999</v>
      </c>
      <c r="AE7">
        <v>27.9876</v>
      </c>
      <c r="AF7">
        <v>27.963909999999998</v>
      </c>
      <c r="AG7">
        <v>27.804729999999999</v>
      </c>
      <c r="AH7">
        <v>27.28894</v>
      </c>
      <c r="AI7">
        <v>26.000679999999999</v>
      </c>
      <c r="AJ7">
        <v>23.68995</v>
      </c>
      <c r="AK7">
        <v>22.500990000000002</v>
      </c>
      <c r="AL7">
        <v>21.340160000000001</v>
      </c>
      <c r="AM7">
        <v>19.788519999999998</v>
      </c>
      <c r="AN7">
        <v>17.947479999999999</v>
      </c>
      <c r="AO7">
        <v>16.484590000000001</v>
      </c>
      <c r="AP7">
        <v>72.226900000000001</v>
      </c>
      <c r="AQ7">
        <v>71.652429999999995</v>
      </c>
      <c r="AR7">
        <v>70.842320000000001</v>
      </c>
      <c r="AS7">
        <v>70.706019999999995</v>
      </c>
      <c r="AT7">
        <v>70.471530000000001</v>
      </c>
      <c r="AU7">
        <v>70.670569999999998</v>
      </c>
      <c r="AV7">
        <v>70.942229999999995</v>
      </c>
      <c r="AW7">
        <v>75.330669999999998</v>
      </c>
      <c r="AX7">
        <v>80.250320000000002</v>
      </c>
      <c r="AY7">
        <v>85.746020000000001</v>
      </c>
      <c r="AZ7">
        <v>90.746870000000001</v>
      </c>
      <c r="BA7">
        <v>93.164919999999995</v>
      </c>
      <c r="BB7">
        <v>93.656419999999997</v>
      </c>
      <c r="BC7">
        <v>93.172830000000005</v>
      </c>
      <c r="BD7">
        <v>92.498310000000004</v>
      </c>
      <c r="BE7">
        <v>91.294409999999999</v>
      </c>
      <c r="BF7">
        <v>89.378420000000006</v>
      </c>
      <c r="BG7">
        <v>86.084100000000007</v>
      </c>
      <c r="BH7">
        <v>81.577449999999999</v>
      </c>
      <c r="BI7">
        <v>78.380830000000003</v>
      </c>
      <c r="BJ7">
        <v>76.071070000000006</v>
      </c>
      <c r="BK7">
        <v>74.692859999999996</v>
      </c>
      <c r="BL7">
        <v>73.627970000000005</v>
      </c>
      <c r="BM7">
        <v>72.688550000000006</v>
      </c>
      <c r="BN7">
        <v>-0.44110129999999997</v>
      </c>
      <c r="BO7">
        <v>-0.3874918</v>
      </c>
      <c r="BP7">
        <v>-0.35626249999999998</v>
      </c>
      <c r="BQ7" s="25">
        <v>-0.32199610000000001</v>
      </c>
      <c r="BR7">
        <v>-0.26757429999999999</v>
      </c>
      <c r="BS7">
        <v>-0.1293232</v>
      </c>
      <c r="BT7">
        <v>0.135932</v>
      </c>
      <c r="BU7">
        <v>0.12937750000000001</v>
      </c>
      <c r="BV7">
        <v>-7.6849299999999995E-2</v>
      </c>
      <c r="BW7">
        <v>-7.6840500000000006E-2</v>
      </c>
      <c r="BX7">
        <v>1.4563E-2</v>
      </c>
      <c r="BY7">
        <v>-7.0019000000000001E-3</v>
      </c>
      <c r="BZ7">
        <v>4.8338000000000001E-3</v>
      </c>
      <c r="CA7">
        <v>-2.2935E-3</v>
      </c>
      <c r="CB7">
        <v>-2.0818300000000001E-2</v>
      </c>
      <c r="CC7">
        <v>-0.1976752</v>
      </c>
      <c r="CD7">
        <v>-0.36461850000000001</v>
      </c>
      <c r="CE7">
        <v>-0.48194110000000001</v>
      </c>
      <c r="CF7">
        <v>-0.56109969999999998</v>
      </c>
      <c r="CG7">
        <v>-0.70821670000000003</v>
      </c>
      <c r="CH7">
        <v>-0.76924579999999998</v>
      </c>
      <c r="CI7">
        <v>-0.78714280000000003</v>
      </c>
      <c r="CJ7">
        <v>-0.77176900000000004</v>
      </c>
      <c r="CK7">
        <v>-0.73338579999999998</v>
      </c>
      <c r="CL7" s="25">
        <v>4.3150000000000003E-4</v>
      </c>
      <c r="CM7" s="25">
        <v>3.9570000000000002E-4</v>
      </c>
      <c r="CN7" s="25">
        <v>3.748E-4</v>
      </c>
      <c r="CO7" s="25">
        <v>3.6499999999999998E-4</v>
      </c>
      <c r="CP7" s="25">
        <v>3.748E-4</v>
      </c>
      <c r="CQ7" s="25">
        <v>4.0549999999999999E-4</v>
      </c>
      <c r="CR7" s="25">
        <v>4.6680000000000002E-4</v>
      </c>
      <c r="CS7" s="25">
        <v>3.8969999999999999E-4</v>
      </c>
      <c r="CT7" s="25">
        <v>2.9189999999999999E-4</v>
      </c>
      <c r="CU7" s="25">
        <v>1.6110000000000001E-4</v>
      </c>
      <c r="CV7" s="25">
        <v>5.13E-5</v>
      </c>
      <c r="CW7" s="25">
        <v>1.9000000000000001E-5</v>
      </c>
      <c r="CX7" s="25">
        <v>4.4700000000000002E-5</v>
      </c>
      <c r="CY7" s="25">
        <v>1.2329999999999999E-4</v>
      </c>
      <c r="CZ7" s="25">
        <v>2.087E-4</v>
      </c>
      <c r="DA7" s="25">
        <v>2.9599999999999998E-4</v>
      </c>
      <c r="DB7" s="25">
        <v>4.1590000000000003E-4</v>
      </c>
      <c r="DC7" s="25">
        <v>5.6470000000000001E-4</v>
      </c>
      <c r="DD7" s="25">
        <v>7.1310000000000004E-4</v>
      </c>
      <c r="DE7" s="25">
        <v>7.1409999999999996E-4</v>
      </c>
      <c r="DF7" s="25">
        <v>6.4740000000000002E-4</v>
      </c>
      <c r="DG7" s="25">
        <v>5.9049999999999999E-4</v>
      </c>
      <c r="DH7" s="25">
        <v>5.0819999999999999E-4</v>
      </c>
      <c r="DI7" s="25">
        <v>4.325E-4</v>
      </c>
    </row>
    <row r="8" spans="1:113" x14ac:dyDescent="0.25">
      <c r="A8" t="str">
        <f t="shared" si="0"/>
        <v>All_6. Schools_All_All_All_0 to 199.99 kW_2958465</v>
      </c>
      <c r="B8" t="s">
        <v>169</v>
      </c>
      <c r="C8" t="s">
        <v>217</v>
      </c>
      <c r="D8" t="s">
        <v>2</v>
      </c>
      <c r="E8" t="s">
        <v>42</v>
      </c>
      <c r="F8" t="s">
        <v>2</v>
      </c>
      <c r="G8" t="s">
        <v>2</v>
      </c>
      <c r="H8" t="s">
        <v>2</v>
      </c>
      <c r="I8" t="s">
        <v>212</v>
      </c>
      <c r="J8" s="11">
        <v>2958465</v>
      </c>
      <c r="K8">
        <v>15</v>
      </c>
      <c r="L8">
        <v>18</v>
      </c>
      <c r="M8">
        <v>489.55560000000003</v>
      </c>
      <c r="N8">
        <v>0</v>
      </c>
      <c r="O8">
        <v>0</v>
      </c>
      <c r="P8">
        <v>0</v>
      </c>
      <c r="Q8">
        <v>0</v>
      </c>
      <c r="R8">
        <v>11.953110000000001</v>
      </c>
      <c r="S8">
        <v>11.736499999999999</v>
      </c>
      <c r="T8">
        <v>11.618650000000001</v>
      </c>
      <c r="U8">
        <v>11.6686</v>
      </c>
      <c r="V8">
        <v>12.004770000000001</v>
      </c>
      <c r="W8">
        <v>13.471909999999999</v>
      </c>
      <c r="X8">
        <v>16.666920000000001</v>
      </c>
      <c r="Y8">
        <v>19.106919999999999</v>
      </c>
      <c r="Z8">
        <v>21.685169999999999</v>
      </c>
      <c r="AA8">
        <v>23.651509999999998</v>
      </c>
      <c r="AB8">
        <v>25.848700000000001</v>
      </c>
      <c r="AC8">
        <v>27.79936</v>
      </c>
      <c r="AD8">
        <v>28.59057</v>
      </c>
      <c r="AE8">
        <v>28.75723</v>
      </c>
      <c r="AF8">
        <v>27.096109999999999</v>
      </c>
      <c r="AG8">
        <v>25.005649999999999</v>
      </c>
      <c r="AH8">
        <v>21.099219999999999</v>
      </c>
      <c r="AI8">
        <v>18.2959</v>
      </c>
      <c r="AJ8">
        <v>16.546430000000001</v>
      </c>
      <c r="AK8">
        <v>15.939360000000001</v>
      </c>
      <c r="AL8">
        <v>14.93149</v>
      </c>
      <c r="AM8">
        <v>14.11326</v>
      </c>
      <c r="AN8">
        <v>13.28274</v>
      </c>
      <c r="AO8">
        <v>12.470470000000001</v>
      </c>
      <c r="AP8">
        <v>72.333600000000004</v>
      </c>
      <c r="AQ8">
        <v>71.763220000000004</v>
      </c>
      <c r="AR8">
        <v>71.081230000000005</v>
      </c>
      <c r="AS8">
        <v>70.525019999999998</v>
      </c>
      <c r="AT8">
        <v>70.233890000000002</v>
      </c>
      <c r="AU8">
        <v>70.248059999999995</v>
      </c>
      <c r="AV8">
        <v>70.353369999999998</v>
      </c>
      <c r="AW8">
        <v>74.816919999999996</v>
      </c>
      <c r="AX8">
        <v>80.525570000000002</v>
      </c>
      <c r="AY8">
        <v>86.562240000000003</v>
      </c>
      <c r="AZ8">
        <v>91.821460000000002</v>
      </c>
      <c r="BA8">
        <v>94.362179999999995</v>
      </c>
      <c r="BB8">
        <v>94.841319999999996</v>
      </c>
      <c r="BC8">
        <v>94.652739999999994</v>
      </c>
      <c r="BD8">
        <v>94.118819999999999</v>
      </c>
      <c r="BE8">
        <v>92.732640000000004</v>
      </c>
      <c r="BF8">
        <v>90.670680000000004</v>
      </c>
      <c r="BG8">
        <v>87.363079999999997</v>
      </c>
      <c r="BH8">
        <v>82.754329999999996</v>
      </c>
      <c r="BI8">
        <v>79.210070000000002</v>
      </c>
      <c r="BJ8">
        <v>77.046809999999994</v>
      </c>
      <c r="BK8">
        <v>75.226159999999993</v>
      </c>
      <c r="BL8">
        <v>73.838520000000003</v>
      </c>
      <c r="BM8">
        <v>72.915869999999998</v>
      </c>
      <c r="BN8">
        <v>-5.486E-4</v>
      </c>
      <c r="BO8">
        <v>-2.0786800000000001E-2</v>
      </c>
      <c r="BP8" s="25">
        <v>4.3295199999999999E-2</v>
      </c>
      <c r="BQ8">
        <v>-2.4336799999999999E-2</v>
      </c>
      <c r="BR8">
        <v>-6.6593200000000005E-2</v>
      </c>
      <c r="BS8">
        <v>-0.25643549999999998</v>
      </c>
      <c r="BT8">
        <v>-2.64432E-2</v>
      </c>
      <c r="BU8">
        <v>0.36289959999999999</v>
      </c>
      <c r="BV8">
        <v>5.0593000000000001E-3</v>
      </c>
      <c r="BW8">
        <v>-0.43485099999999999</v>
      </c>
      <c r="BX8">
        <v>-0.42936049999999998</v>
      </c>
      <c r="BY8">
        <v>-9.1435199999999994E-2</v>
      </c>
      <c r="BZ8">
        <v>0.60190809999999995</v>
      </c>
      <c r="CA8">
        <v>1.3012539999999999</v>
      </c>
      <c r="CB8">
        <v>1.767638</v>
      </c>
      <c r="CC8">
        <v>0.95783700000000005</v>
      </c>
      <c r="CD8">
        <v>-0.45274130000000001</v>
      </c>
      <c r="CE8">
        <v>-0.50743300000000002</v>
      </c>
      <c r="CF8">
        <v>-0.4170026</v>
      </c>
      <c r="CG8">
        <v>-0.31761919999999999</v>
      </c>
      <c r="CH8">
        <v>-0.17388680000000001</v>
      </c>
      <c r="CI8">
        <v>-0.1232366</v>
      </c>
      <c r="CJ8">
        <v>-4.2923900000000001E-2</v>
      </c>
      <c r="CK8">
        <v>-7.5576099999999993E-2</v>
      </c>
      <c r="CL8" s="25">
        <v>2.386E-4</v>
      </c>
      <c r="CM8" s="25">
        <v>1.448E-4</v>
      </c>
      <c r="CN8" s="25">
        <v>1.182E-4</v>
      </c>
      <c r="CO8" s="25">
        <v>5.3160000000000002E-4</v>
      </c>
      <c r="CP8" s="25">
        <v>1.8927E-3</v>
      </c>
      <c r="CQ8" s="25">
        <v>4.1175999999999999E-3</v>
      </c>
      <c r="CR8" s="25">
        <v>4.2116999999999996E-3</v>
      </c>
      <c r="CS8" s="25">
        <v>3.7574000000000001E-3</v>
      </c>
      <c r="CT8" s="25">
        <v>3.3769999999999998E-3</v>
      </c>
      <c r="CU8" s="25">
        <v>2.7637999999999999E-3</v>
      </c>
      <c r="CV8" s="25">
        <v>2.2001E-3</v>
      </c>
      <c r="CW8" s="25">
        <v>7.9849999999999995E-4</v>
      </c>
      <c r="CX8" s="25">
        <v>1.8829999999999999E-3</v>
      </c>
      <c r="CY8" s="25">
        <v>5.4448999999999999E-3</v>
      </c>
      <c r="CZ8" s="25">
        <v>1.7780600000000001E-2</v>
      </c>
      <c r="DA8" s="25">
        <v>2.1217900000000001E-2</v>
      </c>
      <c r="DB8" s="25">
        <v>1.73116E-2</v>
      </c>
      <c r="DC8" s="25">
        <v>1.6204199999999998E-2</v>
      </c>
      <c r="DD8" s="25">
        <v>1.08758E-2</v>
      </c>
      <c r="DE8" s="25">
        <v>8.0441999999999996E-3</v>
      </c>
      <c r="DF8" s="25">
        <v>5.0542E-3</v>
      </c>
      <c r="DG8" s="25">
        <v>2.9528000000000002E-3</v>
      </c>
      <c r="DH8" s="25">
        <v>1.8157E-3</v>
      </c>
      <c r="DI8" s="25">
        <v>1.1237E-3</v>
      </c>
    </row>
    <row r="9" spans="1:113" x14ac:dyDescent="0.25">
      <c r="A9" t="str">
        <f t="shared" si="0"/>
        <v>All_7. Institutional/Government_All_All_All_0 to 199.99 kW_2958465</v>
      </c>
      <c r="B9" t="s">
        <v>169</v>
      </c>
      <c r="C9" t="s">
        <v>218</v>
      </c>
      <c r="D9" t="s">
        <v>2</v>
      </c>
      <c r="E9" t="s">
        <v>43</v>
      </c>
      <c r="F9" t="s">
        <v>2</v>
      </c>
      <c r="G9" t="s">
        <v>2</v>
      </c>
      <c r="H9" t="s">
        <v>2</v>
      </c>
      <c r="I9" t="s">
        <v>212</v>
      </c>
      <c r="J9" s="11">
        <v>2958465</v>
      </c>
      <c r="K9">
        <v>15</v>
      </c>
      <c r="L9">
        <v>18</v>
      </c>
      <c r="M9">
        <v>1648.778</v>
      </c>
      <c r="N9">
        <v>0</v>
      </c>
      <c r="O9">
        <v>0</v>
      </c>
      <c r="P9">
        <v>0</v>
      </c>
      <c r="Q9">
        <v>0</v>
      </c>
      <c r="R9">
        <v>13.830780000000001</v>
      </c>
      <c r="S9">
        <v>13.48438</v>
      </c>
      <c r="T9">
        <v>13.212899999999999</v>
      </c>
      <c r="U9">
        <v>13.08254</v>
      </c>
      <c r="V9">
        <v>13.35881</v>
      </c>
      <c r="W9">
        <v>14.1655</v>
      </c>
      <c r="X9">
        <v>15.13935</v>
      </c>
      <c r="Y9">
        <v>16.276309999999999</v>
      </c>
      <c r="Z9">
        <v>18.630410000000001</v>
      </c>
      <c r="AA9">
        <v>20.378129999999999</v>
      </c>
      <c r="AB9">
        <v>21.656559999999999</v>
      </c>
      <c r="AC9">
        <v>22.585349999999998</v>
      </c>
      <c r="AD9">
        <v>22.806190000000001</v>
      </c>
      <c r="AE9">
        <v>22.921150000000001</v>
      </c>
      <c r="AF9">
        <v>23.005780000000001</v>
      </c>
      <c r="AG9">
        <v>22.76699</v>
      </c>
      <c r="AH9">
        <v>22.0273</v>
      </c>
      <c r="AI9">
        <v>20.575299999999999</v>
      </c>
      <c r="AJ9">
        <v>19.55021</v>
      </c>
      <c r="AK9">
        <v>19.540659999999999</v>
      </c>
      <c r="AL9">
        <v>18.571169999999999</v>
      </c>
      <c r="AM9">
        <v>16.847619999999999</v>
      </c>
      <c r="AN9">
        <v>15.286849999999999</v>
      </c>
      <c r="AO9">
        <v>14.406359999999999</v>
      </c>
      <c r="AP9">
        <v>70.961500000000001</v>
      </c>
      <c r="AQ9">
        <v>70.343279999999993</v>
      </c>
      <c r="AR9">
        <v>69.595460000000003</v>
      </c>
      <c r="AS9">
        <v>69.554159999999996</v>
      </c>
      <c r="AT9">
        <v>69.643590000000003</v>
      </c>
      <c r="AU9">
        <v>70.048659999999998</v>
      </c>
      <c r="AV9">
        <v>70.284109999999998</v>
      </c>
      <c r="AW9">
        <v>76.608699999999999</v>
      </c>
      <c r="AX9">
        <v>83.079040000000006</v>
      </c>
      <c r="AY9">
        <v>88.634039999999999</v>
      </c>
      <c r="AZ9">
        <v>92.138140000000007</v>
      </c>
      <c r="BA9">
        <v>93.862920000000003</v>
      </c>
      <c r="BB9">
        <v>94.502660000000006</v>
      </c>
      <c r="BC9">
        <v>94.137910000000005</v>
      </c>
      <c r="BD9">
        <v>93.379949999999994</v>
      </c>
      <c r="BE9">
        <v>92.062759999999997</v>
      </c>
      <c r="BF9">
        <v>89.870180000000005</v>
      </c>
      <c r="BG9">
        <v>86.17559</v>
      </c>
      <c r="BH9">
        <v>80.975459999999998</v>
      </c>
      <c r="BI9">
        <v>76.977869999999996</v>
      </c>
      <c r="BJ9">
        <v>74.945499999999996</v>
      </c>
      <c r="BK9">
        <v>73.573629999999994</v>
      </c>
      <c r="BL9">
        <v>72.423479999999998</v>
      </c>
      <c r="BM9">
        <v>71.309370000000001</v>
      </c>
      <c r="BN9">
        <v>-4.3101599999999997E-2</v>
      </c>
      <c r="BO9">
        <v>-1.8273299999999999E-2</v>
      </c>
      <c r="BP9" s="25">
        <v>2.91246E-2</v>
      </c>
      <c r="BQ9">
        <v>4.8767400000000002E-2</v>
      </c>
      <c r="BR9">
        <v>6.0260300000000003E-2</v>
      </c>
      <c r="BS9">
        <v>0.1209517</v>
      </c>
      <c r="BT9">
        <v>0.1385381</v>
      </c>
      <c r="BU9">
        <v>-3.4574399999999998E-2</v>
      </c>
      <c r="BV9">
        <v>-0.1275955</v>
      </c>
      <c r="BW9">
        <v>-8.8985300000000003E-2</v>
      </c>
      <c r="BX9">
        <v>-2.6956000000000001E-2</v>
      </c>
      <c r="BY9">
        <v>4.2753000000000001E-3</v>
      </c>
      <c r="BZ9">
        <v>7.3389499999999996E-2</v>
      </c>
      <c r="CA9">
        <v>0.29631990000000002</v>
      </c>
      <c r="CB9">
        <v>0.42794690000000002</v>
      </c>
      <c r="CC9">
        <v>0.50832359999999999</v>
      </c>
      <c r="CD9">
        <v>0.45614329999999997</v>
      </c>
      <c r="CE9">
        <v>0.29786420000000002</v>
      </c>
      <c r="CF9">
        <v>0.22968440000000001</v>
      </c>
      <c r="CG9">
        <v>0.13552210000000001</v>
      </c>
      <c r="CH9">
        <v>1.14673E-2</v>
      </c>
      <c r="CI9">
        <v>-6.1589000000000001E-3</v>
      </c>
      <c r="CJ9">
        <v>2.42811E-2</v>
      </c>
      <c r="CK9">
        <v>1.43666E-2</v>
      </c>
      <c r="CL9" s="25">
        <v>1.774E-4</v>
      </c>
      <c r="CM9" s="25">
        <v>6.7299999999999996E-5</v>
      </c>
      <c r="CN9" s="25">
        <v>6.2799999999999995E-5</v>
      </c>
      <c r="CO9" s="25">
        <v>1.695E-4</v>
      </c>
      <c r="CP9" s="25">
        <v>3.9300000000000001E-4</v>
      </c>
      <c r="CQ9" s="25">
        <v>5.507E-4</v>
      </c>
      <c r="CR9" s="25">
        <v>5.3510000000000005E-4</v>
      </c>
      <c r="CS9" s="25">
        <v>4.596E-4</v>
      </c>
      <c r="CT9" s="25">
        <v>6.5819999999999995E-4</v>
      </c>
      <c r="CU9" s="25">
        <v>6.3789999999999995E-4</v>
      </c>
      <c r="CV9" s="25">
        <v>3.1839999999999999E-4</v>
      </c>
      <c r="CW9" s="25">
        <v>1.0340000000000001E-4</v>
      </c>
      <c r="CX9" s="25">
        <v>3.346E-4</v>
      </c>
      <c r="CY9" s="25">
        <v>9.8919999999999998E-4</v>
      </c>
      <c r="CZ9" s="25">
        <v>1.6413000000000001E-3</v>
      </c>
      <c r="DA9" s="25">
        <v>2.2317000000000001E-3</v>
      </c>
      <c r="DB9" s="25">
        <v>2.8947000000000001E-3</v>
      </c>
      <c r="DC9" s="25">
        <v>3.5328E-3</v>
      </c>
      <c r="DD9" s="25">
        <v>3.7623000000000001E-3</v>
      </c>
      <c r="DE9" s="25">
        <v>2.7288E-3</v>
      </c>
      <c r="DF9" s="25">
        <v>1.1363E-3</v>
      </c>
      <c r="DG9" s="25">
        <v>1.708E-4</v>
      </c>
      <c r="DH9" s="25">
        <v>3.3189999999999999E-4</v>
      </c>
      <c r="DI9" s="25">
        <v>4.6460000000000002E-4</v>
      </c>
    </row>
    <row r="10" spans="1:113" x14ac:dyDescent="0.25">
      <c r="A10" t="str">
        <f t="shared" si="0"/>
        <v>All_8. Other or unknown_All_All_All_0 to 199.99 kW_2958465</v>
      </c>
      <c r="B10" t="s">
        <v>169</v>
      </c>
      <c r="C10" t="s">
        <v>219</v>
      </c>
      <c r="D10" t="s">
        <v>2</v>
      </c>
      <c r="E10" t="s">
        <v>44</v>
      </c>
      <c r="F10" t="s">
        <v>2</v>
      </c>
      <c r="G10" t="s">
        <v>2</v>
      </c>
      <c r="H10" t="s">
        <v>2</v>
      </c>
      <c r="I10" t="s">
        <v>212</v>
      </c>
      <c r="J10" s="11">
        <v>2958465</v>
      </c>
      <c r="K10">
        <v>15</v>
      </c>
      <c r="L10">
        <v>18</v>
      </c>
      <c r="M10">
        <v>286.66669999999999</v>
      </c>
      <c r="N10">
        <v>0</v>
      </c>
      <c r="O10">
        <v>0</v>
      </c>
      <c r="P10">
        <v>0</v>
      </c>
      <c r="Q10">
        <v>0</v>
      </c>
      <c r="R10">
        <v>11.005140000000001</v>
      </c>
      <c r="S10">
        <v>10.68263</v>
      </c>
      <c r="T10">
        <v>10.54204</v>
      </c>
      <c r="U10">
        <v>10.50994</v>
      </c>
      <c r="V10">
        <v>10.4465</v>
      </c>
      <c r="W10">
        <v>10.79217</v>
      </c>
      <c r="X10">
        <v>11.612719999999999</v>
      </c>
      <c r="Y10">
        <v>12.37106</v>
      </c>
      <c r="Z10">
        <v>13.52866</v>
      </c>
      <c r="AA10">
        <v>14.4771</v>
      </c>
      <c r="AB10">
        <v>15.433210000000001</v>
      </c>
      <c r="AC10">
        <v>16.07732</v>
      </c>
      <c r="AD10">
        <v>16.343720000000001</v>
      </c>
      <c r="AE10">
        <v>16.520669999999999</v>
      </c>
      <c r="AF10">
        <v>16.612100000000002</v>
      </c>
      <c r="AG10">
        <v>16.451889999999999</v>
      </c>
      <c r="AH10">
        <v>16.136649999999999</v>
      </c>
      <c r="AI10">
        <v>15.168340000000001</v>
      </c>
      <c r="AJ10">
        <v>14.28842</v>
      </c>
      <c r="AK10">
        <v>14.07164</v>
      </c>
      <c r="AL10">
        <v>13.70819</v>
      </c>
      <c r="AM10">
        <v>13.097860000000001</v>
      </c>
      <c r="AN10">
        <v>12.24051</v>
      </c>
      <c r="AO10">
        <v>11.51276</v>
      </c>
      <c r="AP10">
        <v>72.463999999999999</v>
      </c>
      <c r="AQ10">
        <v>71.960549999999998</v>
      </c>
      <c r="AR10">
        <v>71.313550000000006</v>
      </c>
      <c r="AS10">
        <v>71.122659999999996</v>
      </c>
      <c r="AT10">
        <v>70.961910000000003</v>
      </c>
      <c r="AU10">
        <v>71.112639999999999</v>
      </c>
      <c r="AV10">
        <v>71.119889999999998</v>
      </c>
      <c r="AW10">
        <v>75.256240000000005</v>
      </c>
      <c r="AX10">
        <v>79.811160000000001</v>
      </c>
      <c r="AY10">
        <v>84.451769999999996</v>
      </c>
      <c r="AZ10">
        <v>88.524860000000004</v>
      </c>
      <c r="BA10">
        <v>90.158529999999999</v>
      </c>
      <c r="BB10">
        <v>90.537369999999996</v>
      </c>
      <c r="BC10">
        <v>90.491219999999998</v>
      </c>
      <c r="BD10">
        <v>89.902820000000006</v>
      </c>
      <c r="BE10">
        <v>88.927800000000005</v>
      </c>
      <c r="BF10">
        <v>87.177539999999993</v>
      </c>
      <c r="BG10">
        <v>83.825339999999997</v>
      </c>
      <c r="BH10">
        <v>80.172259999999994</v>
      </c>
      <c r="BI10">
        <v>77.57996</v>
      </c>
      <c r="BJ10">
        <v>75.873509999999996</v>
      </c>
      <c r="BK10">
        <v>74.868769999999998</v>
      </c>
      <c r="BL10">
        <v>73.862309999999994</v>
      </c>
      <c r="BM10">
        <v>73.11139</v>
      </c>
      <c r="BN10">
        <v>-1.5296000000000001E-2</v>
      </c>
      <c r="BO10">
        <v>3.45332E-2</v>
      </c>
      <c r="BP10">
        <v>2.3100699999999998E-2</v>
      </c>
      <c r="BQ10">
        <v>-7.0335499999999995E-2</v>
      </c>
      <c r="BR10">
        <v>-1.3937000000000001E-3</v>
      </c>
      <c r="BS10">
        <v>2.7743199999999999E-2</v>
      </c>
      <c r="BT10">
        <v>-3.1854000000000001E-3</v>
      </c>
      <c r="BU10">
        <v>3.1102999999999999E-3</v>
      </c>
      <c r="BV10">
        <v>-2.3923400000000001E-2</v>
      </c>
      <c r="BW10">
        <v>9.7572000000000006E-3</v>
      </c>
      <c r="BX10">
        <v>1.8430800000000001E-2</v>
      </c>
      <c r="BY10">
        <v>1.4896599999999999E-2</v>
      </c>
      <c r="BZ10">
        <v>-2.7647000000000001E-2</v>
      </c>
      <c r="CA10">
        <v>-6.8621199999999993E-2</v>
      </c>
      <c r="CB10">
        <v>-0.14147779999999999</v>
      </c>
      <c r="CC10">
        <v>-0.2502741</v>
      </c>
      <c r="CD10">
        <v>-0.42012290000000002</v>
      </c>
      <c r="CE10">
        <v>-0.23747979999999999</v>
      </c>
      <c r="CF10">
        <v>5.8694000000000003E-3</v>
      </c>
      <c r="CG10">
        <v>-2.1793699999999999E-2</v>
      </c>
      <c r="CH10">
        <v>1.8194999999999999E-2</v>
      </c>
      <c r="CI10">
        <v>4.0944300000000003E-2</v>
      </c>
      <c r="CJ10">
        <v>-1.3236299999999999E-2</v>
      </c>
      <c r="CK10">
        <v>-4.2413100000000002E-2</v>
      </c>
      <c r="CL10" s="25">
        <v>1.4005000000000001E-3</v>
      </c>
      <c r="CM10" s="25">
        <v>1.3512999999999999E-3</v>
      </c>
      <c r="CN10" s="25">
        <v>1.3749000000000001E-3</v>
      </c>
      <c r="CO10" s="25">
        <v>1.8657999999999999E-3</v>
      </c>
      <c r="CP10" s="25">
        <v>1.4934E-3</v>
      </c>
      <c r="CQ10" s="25">
        <v>1.604E-3</v>
      </c>
      <c r="CR10" s="25">
        <v>1.5813999999999999E-3</v>
      </c>
      <c r="CS10" s="25">
        <v>1.1911000000000001E-3</v>
      </c>
      <c r="CT10" s="25">
        <v>1.6161999999999999E-3</v>
      </c>
      <c r="CU10" s="25">
        <v>1.2929E-3</v>
      </c>
      <c r="CV10" s="25">
        <v>5.7660000000000003E-4</v>
      </c>
      <c r="CW10" s="25">
        <v>3.1100000000000002E-4</v>
      </c>
      <c r="CX10" s="25">
        <v>5.2260000000000002E-4</v>
      </c>
      <c r="CY10" s="25">
        <v>1.8595E-3</v>
      </c>
      <c r="CZ10" s="25">
        <v>3.0390999999999999E-3</v>
      </c>
      <c r="DA10" s="25">
        <v>4.2586999999999998E-3</v>
      </c>
      <c r="DB10" s="25">
        <v>6.0026000000000003E-3</v>
      </c>
      <c r="DC10" s="25">
        <v>5.7891000000000001E-3</v>
      </c>
      <c r="DD10" s="25">
        <v>3.2523999999999999E-3</v>
      </c>
      <c r="DE10" s="25">
        <v>1.5265000000000001E-3</v>
      </c>
      <c r="DF10" s="25">
        <v>7.1000000000000002E-4</v>
      </c>
      <c r="DG10" s="25">
        <v>2.9760000000000002E-4</v>
      </c>
      <c r="DH10" s="25">
        <v>3.21E-4</v>
      </c>
      <c r="DI10" s="25">
        <v>6.6189999999999999E-4</v>
      </c>
    </row>
    <row r="11" spans="1:113" x14ac:dyDescent="0.25">
      <c r="A11" t="str">
        <f t="shared" si="0"/>
        <v>All_All_All_All_All_0 to 199.99 kW_2958465</v>
      </c>
      <c r="B11" t="s">
        <v>169</v>
      </c>
      <c r="C11" t="s">
        <v>220</v>
      </c>
      <c r="D11" t="s">
        <v>2</v>
      </c>
      <c r="E11" t="s">
        <v>2</v>
      </c>
      <c r="F11" t="s">
        <v>2</v>
      </c>
      <c r="G11" t="s">
        <v>2</v>
      </c>
      <c r="H11" t="s">
        <v>2</v>
      </c>
      <c r="I11" t="s">
        <v>212</v>
      </c>
      <c r="J11" s="11">
        <v>2958465</v>
      </c>
      <c r="K11">
        <v>15</v>
      </c>
      <c r="L11">
        <v>18</v>
      </c>
      <c r="M11">
        <v>12243.89</v>
      </c>
      <c r="N11">
        <v>0</v>
      </c>
      <c r="O11">
        <v>0</v>
      </c>
      <c r="P11">
        <v>0</v>
      </c>
      <c r="Q11">
        <v>0</v>
      </c>
      <c r="R11">
        <v>15.260949999999999</v>
      </c>
      <c r="S11">
        <v>14.761799999999999</v>
      </c>
      <c r="T11">
        <v>14.47405</v>
      </c>
      <c r="U11">
        <v>14.42808</v>
      </c>
      <c r="V11">
        <v>14.81709</v>
      </c>
      <c r="W11">
        <v>16.03566</v>
      </c>
      <c r="X11">
        <v>17.806460000000001</v>
      </c>
      <c r="Y11">
        <v>19.484220000000001</v>
      </c>
      <c r="Z11">
        <v>21.895710000000001</v>
      </c>
      <c r="AA11">
        <v>24.133500000000002</v>
      </c>
      <c r="AB11">
        <v>26.005210000000002</v>
      </c>
      <c r="AC11">
        <v>27.30275</v>
      </c>
      <c r="AD11">
        <v>27.8691</v>
      </c>
      <c r="AE11">
        <v>28.089310000000001</v>
      </c>
      <c r="AF11">
        <v>27.898340000000001</v>
      </c>
      <c r="AG11">
        <v>27.435600000000001</v>
      </c>
      <c r="AH11">
        <v>26.492069999999998</v>
      </c>
      <c r="AI11">
        <v>24.928660000000001</v>
      </c>
      <c r="AJ11">
        <v>22.970790000000001</v>
      </c>
      <c r="AK11">
        <v>21.974250000000001</v>
      </c>
      <c r="AL11">
        <v>20.69116</v>
      </c>
      <c r="AM11">
        <v>19.122420000000002</v>
      </c>
      <c r="AN11">
        <v>17.373719999999999</v>
      </c>
      <c r="AO11">
        <v>16.092659999999999</v>
      </c>
      <c r="AP11">
        <v>71.924999999999997</v>
      </c>
      <c r="AQ11">
        <v>71.362049999999996</v>
      </c>
      <c r="AR11">
        <v>70.604820000000004</v>
      </c>
      <c r="AS11">
        <v>70.445819999999998</v>
      </c>
      <c r="AT11">
        <v>70.301429999999996</v>
      </c>
      <c r="AU11">
        <v>70.558530000000005</v>
      </c>
      <c r="AV11">
        <v>70.721789999999999</v>
      </c>
      <c r="AW11">
        <v>75.558229999999995</v>
      </c>
      <c r="AX11">
        <v>80.831490000000002</v>
      </c>
      <c r="AY11">
        <v>86.042519999999996</v>
      </c>
      <c r="AZ11">
        <v>90.30395</v>
      </c>
      <c r="BA11">
        <v>92.26079</v>
      </c>
      <c r="BB11">
        <v>92.721130000000002</v>
      </c>
      <c r="BC11">
        <v>92.395259999999993</v>
      </c>
      <c r="BD11">
        <v>91.772220000000004</v>
      </c>
      <c r="BE11">
        <v>90.606920000000002</v>
      </c>
      <c r="BF11">
        <v>88.686999999999998</v>
      </c>
      <c r="BG11">
        <v>85.321629999999999</v>
      </c>
      <c r="BH11">
        <v>80.967060000000004</v>
      </c>
      <c r="BI11">
        <v>77.748230000000007</v>
      </c>
      <c r="BJ11">
        <v>75.738669999999999</v>
      </c>
      <c r="BK11">
        <v>74.413809999999998</v>
      </c>
      <c r="BL11">
        <v>73.370900000000006</v>
      </c>
      <c r="BM11">
        <v>72.445580000000007</v>
      </c>
      <c r="BN11">
        <v>-0.26892389999999999</v>
      </c>
      <c r="BO11">
        <v>-0.23654649999999999</v>
      </c>
      <c r="BP11">
        <v>-0.21410390000000001</v>
      </c>
      <c r="BQ11">
        <v>-0.21821650000000001</v>
      </c>
      <c r="BR11">
        <v>-0.1763296</v>
      </c>
      <c r="BS11">
        <v>-4.7109400000000003E-2</v>
      </c>
      <c r="BT11">
        <v>0.20482400000000001</v>
      </c>
      <c r="BU11">
        <v>0.1531525</v>
      </c>
      <c r="BV11">
        <v>-2.93993E-2</v>
      </c>
      <c r="BW11">
        <v>-8.8167700000000002E-2</v>
      </c>
      <c r="BX11">
        <v>-3.3958500000000003E-2</v>
      </c>
      <c r="BY11">
        <v>-3.5793000000000001E-3</v>
      </c>
      <c r="BZ11">
        <v>7.6334899999999997E-2</v>
      </c>
      <c r="CA11">
        <v>0.16905319999999999</v>
      </c>
      <c r="CB11">
        <v>0.24392939999999999</v>
      </c>
      <c r="CC11">
        <v>8.7537799999999999E-2</v>
      </c>
      <c r="CD11">
        <v>-9.7019400000000006E-2</v>
      </c>
      <c r="CE11">
        <v>-0.17064670000000001</v>
      </c>
      <c r="CF11">
        <v>-0.2461429</v>
      </c>
      <c r="CG11">
        <v>-0.37540519999999999</v>
      </c>
      <c r="CH11">
        <v>-0.43824449999999998</v>
      </c>
      <c r="CI11">
        <v>-0.43372080000000002</v>
      </c>
      <c r="CJ11">
        <v>-0.41648069999999998</v>
      </c>
      <c r="CK11">
        <v>-0.39599709999999999</v>
      </c>
      <c r="CL11" s="25">
        <v>1.707E-4</v>
      </c>
      <c r="CM11" s="25">
        <v>1.571E-4</v>
      </c>
      <c r="CN11" s="25">
        <v>1.5229999999999999E-4</v>
      </c>
      <c r="CO11" s="25">
        <v>1.5530000000000001E-4</v>
      </c>
      <c r="CP11" s="25">
        <v>1.739E-4</v>
      </c>
      <c r="CQ11" s="25">
        <v>2.0320000000000001E-4</v>
      </c>
      <c r="CR11" s="25">
        <v>2.343E-4</v>
      </c>
      <c r="CS11" s="25">
        <v>2.0029999999999999E-4</v>
      </c>
      <c r="CT11" s="25">
        <v>1.549E-4</v>
      </c>
      <c r="CU11" s="25">
        <v>9.5000000000000005E-5</v>
      </c>
      <c r="CV11" s="25">
        <v>3.6000000000000001E-5</v>
      </c>
      <c r="CW11" s="25">
        <v>1.47E-5</v>
      </c>
      <c r="CX11" s="25">
        <v>3.4E-5</v>
      </c>
      <c r="CY11" s="25">
        <v>9.8499999999999995E-5</v>
      </c>
      <c r="CZ11" s="25">
        <v>1.852E-4</v>
      </c>
      <c r="DA11" s="25">
        <v>2.4259999999999999E-4</v>
      </c>
      <c r="DB11" s="25">
        <v>2.8509999999999999E-4</v>
      </c>
      <c r="DC11" s="25">
        <v>3.2840000000000001E-4</v>
      </c>
      <c r="DD11" s="25">
        <v>3.5050000000000001E-4</v>
      </c>
      <c r="DE11" s="25">
        <v>3.2360000000000001E-4</v>
      </c>
      <c r="DF11" s="25">
        <v>2.6429999999999997E-4</v>
      </c>
      <c r="DG11" s="25">
        <v>2.1929999999999999E-4</v>
      </c>
      <c r="DH11" s="25">
        <v>1.9349999999999999E-4</v>
      </c>
      <c r="DI11" s="25">
        <v>1.7139999999999999E-4</v>
      </c>
    </row>
    <row r="12" spans="1:113" x14ac:dyDescent="0.25">
      <c r="A12" t="str">
        <f t="shared" si="0"/>
        <v>All_All_No_All_All_0 to 199.99 kW_2958465</v>
      </c>
      <c r="B12" t="s">
        <v>169</v>
      </c>
      <c r="C12" t="s">
        <v>226</v>
      </c>
      <c r="D12" t="s">
        <v>2</v>
      </c>
      <c r="E12" t="s">
        <v>2</v>
      </c>
      <c r="F12" t="s">
        <v>206</v>
      </c>
      <c r="G12" t="s">
        <v>2</v>
      </c>
      <c r="H12" t="s">
        <v>2</v>
      </c>
      <c r="I12" t="s">
        <v>212</v>
      </c>
      <c r="J12" s="11">
        <v>2958465</v>
      </c>
      <c r="K12">
        <v>15</v>
      </c>
      <c r="L12">
        <v>18</v>
      </c>
      <c r="M12">
        <v>12243.89</v>
      </c>
      <c r="N12">
        <v>0</v>
      </c>
      <c r="O12">
        <v>0</v>
      </c>
      <c r="P12">
        <v>0</v>
      </c>
      <c r="Q12">
        <v>0</v>
      </c>
      <c r="R12">
        <v>15.260949999999999</v>
      </c>
      <c r="S12">
        <v>14.761799999999999</v>
      </c>
      <c r="T12">
        <v>14.47405</v>
      </c>
      <c r="U12">
        <v>14.42808</v>
      </c>
      <c r="V12">
        <v>14.81709</v>
      </c>
      <c r="W12">
        <v>16.03566</v>
      </c>
      <c r="X12">
        <v>17.806460000000001</v>
      </c>
      <c r="Y12">
        <v>19.484220000000001</v>
      </c>
      <c r="Z12">
        <v>21.895710000000001</v>
      </c>
      <c r="AA12">
        <v>24.133500000000002</v>
      </c>
      <c r="AB12">
        <v>26.005210000000002</v>
      </c>
      <c r="AC12">
        <v>27.30275</v>
      </c>
      <c r="AD12">
        <v>27.8691</v>
      </c>
      <c r="AE12">
        <v>28.089310000000001</v>
      </c>
      <c r="AF12">
        <v>27.898340000000001</v>
      </c>
      <c r="AG12">
        <v>27.435600000000001</v>
      </c>
      <c r="AH12">
        <v>26.492069999999998</v>
      </c>
      <c r="AI12">
        <v>24.928660000000001</v>
      </c>
      <c r="AJ12">
        <v>22.970790000000001</v>
      </c>
      <c r="AK12">
        <v>21.974250000000001</v>
      </c>
      <c r="AL12">
        <v>20.69116</v>
      </c>
      <c r="AM12">
        <v>19.122420000000002</v>
      </c>
      <c r="AN12">
        <v>17.373719999999999</v>
      </c>
      <c r="AO12">
        <v>16.092659999999999</v>
      </c>
      <c r="AP12">
        <v>71.924999999999997</v>
      </c>
      <c r="AQ12">
        <v>71.362049999999996</v>
      </c>
      <c r="AR12">
        <v>70.604820000000004</v>
      </c>
      <c r="AS12">
        <v>70.445819999999998</v>
      </c>
      <c r="AT12">
        <v>70.301429999999996</v>
      </c>
      <c r="AU12">
        <v>70.558530000000005</v>
      </c>
      <c r="AV12">
        <v>70.721789999999999</v>
      </c>
      <c r="AW12">
        <v>75.558229999999995</v>
      </c>
      <c r="AX12">
        <v>80.831490000000002</v>
      </c>
      <c r="AY12">
        <v>86.042519999999996</v>
      </c>
      <c r="AZ12">
        <v>90.30395</v>
      </c>
      <c r="BA12">
        <v>92.26079</v>
      </c>
      <c r="BB12">
        <v>92.721130000000002</v>
      </c>
      <c r="BC12">
        <v>92.395259999999993</v>
      </c>
      <c r="BD12">
        <v>91.772220000000004</v>
      </c>
      <c r="BE12">
        <v>90.606920000000002</v>
      </c>
      <c r="BF12">
        <v>88.686999999999998</v>
      </c>
      <c r="BG12">
        <v>85.321629999999999</v>
      </c>
      <c r="BH12">
        <v>80.967060000000004</v>
      </c>
      <c r="BI12">
        <v>77.748230000000007</v>
      </c>
      <c r="BJ12">
        <v>75.738669999999999</v>
      </c>
      <c r="BK12">
        <v>74.413809999999998</v>
      </c>
      <c r="BL12">
        <v>73.370900000000006</v>
      </c>
      <c r="BM12">
        <v>72.445580000000007</v>
      </c>
      <c r="BN12">
        <v>-0.26892389999999999</v>
      </c>
      <c r="BO12">
        <v>-0.23654649999999999</v>
      </c>
      <c r="BP12">
        <v>-0.21410390000000001</v>
      </c>
      <c r="BQ12">
        <v>-0.21821650000000001</v>
      </c>
      <c r="BR12">
        <v>-0.1763296</v>
      </c>
      <c r="BS12">
        <v>-4.7109400000000003E-2</v>
      </c>
      <c r="BT12">
        <v>0.20482400000000001</v>
      </c>
      <c r="BU12">
        <v>0.1531525</v>
      </c>
      <c r="BV12">
        <v>-2.93993E-2</v>
      </c>
      <c r="BW12">
        <v>-8.8167700000000002E-2</v>
      </c>
      <c r="BX12">
        <v>-3.3958500000000003E-2</v>
      </c>
      <c r="BY12">
        <v>-3.5793000000000001E-3</v>
      </c>
      <c r="BZ12">
        <v>7.6334899999999997E-2</v>
      </c>
      <c r="CA12">
        <v>0.16905319999999999</v>
      </c>
      <c r="CB12">
        <v>0.24392939999999999</v>
      </c>
      <c r="CC12">
        <v>8.7537799999999999E-2</v>
      </c>
      <c r="CD12">
        <v>-9.7019400000000006E-2</v>
      </c>
      <c r="CE12">
        <v>-0.17064670000000001</v>
      </c>
      <c r="CF12">
        <v>-0.2461429</v>
      </c>
      <c r="CG12">
        <v>-0.37540519999999999</v>
      </c>
      <c r="CH12">
        <v>-0.43824449999999998</v>
      </c>
      <c r="CI12">
        <v>-0.43372080000000002</v>
      </c>
      <c r="CJ12">
        <v>-0.41648069999999998</v>
      </c>
      <c r="CK12">
        <v>-0.39599709999999999</v>
      </c>
      <c r="CL12" s="25">
        <v>1.707E-4</v>
      </c>
      <c r="CM12" s="25">
        <v>1.571E-4</v>
      </c>
      <c r="CN12" s="25">
        <v>1.5229999999999999E-4</v>
      </c>
      <c r="CO12" s="25">
        <v>1.5530000000000001E-4</v>
      </c>
      <c r="CP12" s="25">
        <v>1.739E-4</v>
      </c>
      <c r="CQ12" s="25">
        <v>2.0320000000000001E-4</v>
      </c>
      <c r="CR12" s="25">
        <v>2.343E-4</v>
      </c>
      <c r="CS12" s="25">
        <v>2.0029999999999999E-4</v>
      </c>
      <c r="CT12" s="25">
        <v>1.549E-4</v>
      </c>
      <c r="CU12" s="25">
        <v>9.5000000000000005E-5</v>
      </c>
      <c r="CV12" s="25">
        <v>3.6000000000000001E-5</v>
      </c>
      <c r="CW12" s="25">
        <v>1.47E-5</v>
      </c>
      <c r="CX12" s="25">
        <v>3.4E-5</v>
      </c>
      <c r="CY12" s="25">
        <v>9.8499999999999995E-5</v>
      </c>
      <c r="CZ12" s="25">
        <v>1.852E-4</v>
      </c>
      <c r="DA12" s="25">
        <v>2.4259999999999999E-4</v>
      </c>
      <c r="DB12" s="25">
        <v>2.8509999999999999E-4</v>
      </c>
      <c r="DC12" s="25">
        <v>3.2840000000000001E-4</v>
      </c>
      <c r="DD12" s="25">
        <v>3.5050000000000001E-4</v>
      </c>
      <c r="DE12" s="25">
        <v>3.2360000000000001E-4</v>
      </c>
      <c r="DF12" s="25">
        <v>2.6429999999999997E-4</v>
      </c>
      <c r="DG12" s="25">
        <v>2.1929999999999999E-4</v>
      </c>
      <c r="DH12" s="25">
        <v>1.9349999999999999E-4</v>
      </c>
      <c r="DI12" s="25">
        <v>1.7139999999999999E-4</v>
      </c>
    </row>
    <row r="13" spans="1:113" x14ac:dyDescent="0.25">
      <c r="A13" t="str">
        <f t="shared" si="0"/>
        <v>All_All_All_All_No_0 to 199.99 kW_2958465</v>
      </c>
      <c r="B13" t="s">
        <v>169</v>
      </c>
      <c r="C13" t="s">
        <v>221</v>
      </c>
      <c r="D13" t="s">
        <v>2</v>
      </c>
      <c r="E13" t="s">
        <v>2</v>
      </c>
      <c r="F13" t="s">
        <v>2</v>
      </c>
      <c r="G13" t="s">
        <v>2</v>
      </c>
      <c r="H13" t="s">
        <v>206</v>
      </c>
      <c r="I13" t="s">
        <v>212</v>
      </c>
      <c r="J13" s="11">
        <v>2958465</v>
      </c>
      <c r="K13">
        <v>15</v>
      </c>
      <c r="L13">
        <v>18</v>
      </c>
      <c r="M13">
        <v>6361.5559999999996</v>
      </c>
      <c r="N13">
        <v>0</v>
      </c>
      <c r="O13">
        <v>0</v>
      </c>
      <c r="P13">
        <v>0</v>
      </c>
      <c r="Q13">
        <v>0</v>
      </c>
      <c r="R13">
        <v>15.294140000000001</v>
      </c>
      <c r="S13">
        <v>14.781739999999999</v>
      </c>
      <c r="T13">
        <v>14.49586</v>
      </c>
      <c r="U13">
        <v>14.45017</v>
      </c>
      <c r="V13">
        <v>14.88519</v>
      </c>
      <c r="W13">
        <v>16.12274</v>
      </c>
      <c r="X13">
        <v>17.835529999999999</v>
      </c>
      <c r="Y13">
        <v>19.299759999999999</v>
      </c>
      <c r="Z13">
        <v>21.619969999999999</v>
      </c>
      <c r="AA13">
        <v>23.9133</v>
      </c>
      <c r="AB13">
        <v>25.789729999999999</v>
      </c>
      <c r="AC13">
        <v>27.05658</v>
      </c>
      <c r="AD13">
        <v>27.63747</v>
      </c>
      <c r="AE13">
        <v>27.894290000000002</v>
      </c>
      <c r="AF13">
        <v>27.801200000000001</v>
      </c>
      <c r="AG13">
        <v>27.427420000000001</v>
      </c>
      <c r="AH13">
        <v>26.515689999999999</v>
      </c>
      <c r="AI13">
        <v>25.051159999999999</v>
      </c>
      <c r="AJ13">
        <v>23.097359999999998</v>
      </c>
      <c r="AK13">
        <v>22.128889999999998</v>
      </c>
      <c r="AL13">
        <v>20.86007</v>
      </c>
      <c r="AM13">
        <v>19.262339999999998</v>
      </c>
      <c r="AN13">
        <v>17.413900000000002</v>
      </c>
      <c r="AO13">
        <v>16.146360000000001</v>
      </c>
      <c r="AP13">
        <v>71.8673</v>
      </c>
      <c r="AQ13">
        <v>71.306690000000003</v>
      </c>
      <c r="AR13">
        <v>70.561160000000001</v>
      </c>
      <c r="AS13">
        <v>70.322940000000003</v>
      </c>
      <c r="AT13">
        <v>70.153049999999993</v>
      </c>
      <c r="AU13">
        <v>70.321209999999994</v>
      </c>
      <c r="AV13">
        <v>70.494129999999998</v>
      </c>
      <c r="AW13">
        <v>75.332689999999999</v>
      </c>
      <c r="AX13">
        <v>80.795910000000006</v>
      </c>
      <c r="AY13">
        <v>86.288409999999999</v>
      </c>
      <c r="AZ13">
        <v>90.788349999999994</v>
      </c>
      <c r="BA13">
        <v>92.900869999999998</v>
      </c>
      <c r="BB13">
        <v>93.383030000000005</v>
      </c>
      <c r="BC13">
        <v>93.080020000000005</v>
      </c>
      <c r="BD13">
        <v>92.457149999999999</v>
      </c>
      <c r="BE13">
        <v>91.209900000000005</v>
      </c>
      <c r="BF13">
        <v>89.227189999999993</v>
      </c>
      <c r="BG13">
        <v>85.840680000000006</v>
      </c>
      <c r="BH13">
        <v>81.354110000000006</v>
      </c>
      <c r="BI13">
        <v>78.016990000000007</v>
      </c>
      <c r="BJ13">
        <v>75.929339999999996</v>
      </c>
      <c r="BK13">
        <v>74.500219999999999</v>
      </c>
      <c r="BL13">
        <v>73.335759999999993</v>
      </c>
      <c r="BM13">
        <v>72.402569999999997</v>
      </c>
      <c r="BN13">
        <v>-0.20477000000000001</v>
      </c>
      <c r="BO13">
        <v>-0.17083660000000001</v>
      </c>
      <c r="BP13">
        <v>-0.1401905</v>
      </c>
      <c r="BQ13">
        <v>-0.1410496</v>
      </c>
      <c r="BR13">
        <v>-0.11694640000000001</v>
      </c>
      <c r="BS13">
        <v>-3.6175400000000003E-2</v>
      </c>
      <c r="BT13">
        <v>0.14310970000000001</v>
      </c>
      <c r="BU13">
        <v>0.129358</v>
      </c>
      <c r="BV13">
        <v>-2.7299500000000001E-2</v>
      </c>
      <c r="BW13">
        <v>-0.1038255</v>
      </c>
      <c r="BX13">
        <v>-5.0582799999999997E-2</v>
      </c>
      <c r="BY13">
        <v>6.9598999999999998E-3</v>
      </c>
      <c r="BZ13">
        <v>8.1006800000000004E-2</v>
      </c>
      <c r="CA13">
        <v>0.14554690000000001</v>
      </c>
      <c r="CB13">
        <v>0.1850144</v>
      </c>
      <c r="CC13">
        <v>6.2606999999999996E-2</v>
      </c>
      <c r="CD13">
        <v>-5.9983399999999999E-2</v>
      </c>
      <c r="CE13">
        <v>-0.13542969999999999</v>
      </c>
      <c r="CF13">
        <v>-0.19142719999999999</v>
      </c>
      <c r="CG13">
        <v>-0.34082089999999998</v>
      </c>
      <c r="CH13">
        <v>-0.39055479999999998</v>
      </c>
      <c r="CI13">
        <v>-0.3817065</v>
      </c>
      <c r="CJ13">
        <v>-0.34226889999999999</v>
      </c>
      <c r="CK13">
        <v>-0.33811530000000001</v>
      </c>
      <c r="CL13" s="25">
        <v>2.9329999999999997E-4</v>
      </c>
      <c r="CM13" s="25">
        <v>2.6870000000000003E-4</v>
      </c>
      <c r="CN13" s="25">
        <v>2.5700000000000001E-4</v>
      </c>
      <c r="CO13" s="25">
        <v>2.5730000000000002E-4</v>
      </c>
      <c r="CP13" s="25">
        <v>2.8439999999999997E-4</v>
      </c>
      <c r="CQ13" s="25">
        <v>3.2899999999999997E-4</v>
      </c>
      <c r="CR13" s="25">
        <v>3.8109999999999999E-4</v>
      </c>
      <c r="CS13" s="25">
        <v>3.3179999999999999E-4</v>
      </c>
      <c r="CT13" s="25">
        <v>2.5579999999999998E-4</v>
      </c>
      <c r="CU13" s="25">
        <v>1.583E-4</v>
      </c>
      <c r="CV13" s="25">
        <v>5.8100000000000003E-5</v>
      </c>
      <c r="CW13" s="25">
        <v>2.1999999999999999E-5</v>
      </c>
      <c r="CX13" s="25">
        <v>5.63E-5</v>
      </c>
      <c r="CY13" s="25">
        <v>1.5890000000000001E-4</v>
      </c>
      <c r="CZ13" s="25">
        <v>3.0049999999999999E-4</v>
      </c>
      <c r="DA13" s="25">
        <v>4.0299999999999998E-4</v>
      </c>
      <c r="DB13" s="25">
        <v>4.8050000000000002E-4</v>
      </c>
      <c r="DC13" s="25">
        <v>5.8270000000000001E-4</v>
      </c>
      <c r="DD13" s="25">
        <v>6.355E-4</v>
      </c>
      <c r="DE13" s="25">
        <v>5.8500000000000002E-4</v>
      </c>
      <c r="DF13" s="25">
        <v>4.6920000000000002E-4</v>
      </c>
      <c r="DG13" s="25">
        <v>3.7990000000000002E-4</v>
      </c>
      <c r="DH13" s="25">
        <v>3.366E-4</v>
      </c>
      <c r="DI13" s="25">
        <v>3.056E-4</v>
      </c>
    </row>
    <row r="14" spans="1:113" x14ac:dyDescent="0.25">
      <c r="A14" t="str">
        <f t="shared" si="0"/>
        <v>All_All_All_All_Yes_0 to 199.99 kW_2958465</v>
      </c>
      <c r="B14" t="s">
        <v>169</v>
      </c>
      <c r="C14" t="s">
        <v>222</v>
      </c>
      <c r="D14" t="s">
        <v>2</v>
      </c>
      <c r="E14" t="s">
        <v>2</v>
      </c>
      <c r="F14" t="s">
        <v>2</v>
      </c>
      <c r="G14" t="s">
        <v>2</v>
      </c>
      <c r="H14" t="s">
        <v>207</v>
      </c>
      <c r="I14" t="s">
        <v>212</v>
      </c>
      <c r="J14" s="11">
        <v>2958465</v>
      </c>
      <c r="K14">
        <v>15</v>
      </c>
      <c r="L14">
        <v>18</v>
      </c>
      <c r="M14">
        <v>5882.3329999999996</v>
      </c>
      <c r="N14">
        <v>0</v>
      </c>
      <c r="O14">
        <v>0</v>
      </c>
      <c r="P14">
        <v>0</v>
      </c>
      <c r="Q14">
        <v>0</v>
      </c>
      <c r="R14">
        <v>15.22505</v>
      </c>
      <c r="S14">
        <v>14.74024</v>
      </c>
      <c r="T14">
        <v>14.450480000000001</v>
      </c>
      <c r="U14">
        <v>14.40419</v>
      </c>
      <c r="V14">
        <v>14.74344</v>
      </c>
      <c r="W14">
        <v>15.94149</v>
      </c>
      <c r="X14">
        <v>17.775020000000001</v>
      </c>
      <c r="Y14">
        <v>19.683710000000001</v>
      </c>
      <c r="Z14">
        <v>22.193919999999999</v>
      </c>
      <c r="AA14">
        <v>24.371639999999999</v>
      </c>
      <c r="AB14">
        <v>26.238250000000001</v>
      </c>
      <c r="AC14">
        <v>27.56897</v>
      </c>
      <c r="AD14">
        <v>28.119589999999999</v>
      </c>
      <c r="AE14">
        <v>28.300219999999999</v>
      </c>
      <c r="AF14">
        <v>28.003399999999999</v>
      </c>
      <c r="AG14">
        <v>27.44445</v>
      </c>
      <c r="AH14">
        <v>26.466519999999999</v>
      </c>
      <c r="AI14">
        <v>24.796189999999999</v>
      </c>
      <c r="AJ14">
        <v>22.833909999999999</v>
      </c>
      <c r="AK14">
        <v>21.807020000000001</v>
      </c>
      <c r="AL14">
        <v>20.508479999999999</v>
      </c>
      <c r="AM14">
        <v>18.971109999999999</v>
      </c>
      <c r="AN14">
        <v>17.330269999999999</v>
      </c>
      <c r="AO14">
        <v>16.034579999999998</v>
      </c>
      <c r="AP14">
        <v>71.987499999999997</v>
      </c>
      <c r="AQ14">
        <v>71.421999999999997</v>
      </c>
      <c r="AR14">
        <v>70.65213</v>
      </c>
      <c r="AS14">
        <v>70.578950000000006</v>
      </c>
      <c r="AT14">
        <v>70.462180000000004</v>
      </c>
      <c r="AU14">
        <v>70.815640000000002</v>
      </c>
      <c r="AV14">
        <v>70.968410000000006</v>
      </c>
      <c r="AW14">
        <v>75.802570000000003</v>
      </c>
      <c r="AX14">
        <v>80.870040000000003</v>
      </c>
      <c r="AY14">
        <v>85.776139999999998</v>
      </c>
      <c r="AZ14">
        <v>89.779179999999997</v>
      </c>
      <c r="BA14">
        <v>91.567369999999997</v>
      </c>
      <c r="BB14">
        <v>92.004069999999999</v>
      </c>
      <c r="BC14">
        <v>91.653440000000003</v>
      </c>
      <c r="BD14">
        <v>91.03022</v>
      </c>
      <c r="BE14">
        <v>89.953699999999998</v>
      </c>
      <c r="BF14">
        <v>88.101789999999994</v>
      </c>
      <c r="BG14">
        <v>84.759330000000006</v>
      </c>
      <c r="BH14">
        <v>80.54777</v>
      </c>
      <c r="BI14">
        <v>77.457080000000005</v>
      </c>
      <c r="BJ14">
        <v>75.532120000000006</v>
      </c>
      <c r="BK14">
        <v>74.3202</v>
      </c>
      <c r="BL14">
        <v>73.408969999999997</v>
      </c>
      <c r="BM14">
        <v>72.492170000000002</v>
      </c>
      <c r="BN14">
        <v>-0.3383043</v>
      </c>
      <c r="BO14">
        <v>-0.30760969999999999</v>
      </c>
      <c r="BP14">
        <v>-0.29403899999999999</v>
      </c>
      <c r="BQ14">
        <v>-0.3016702</v>
      </c>
      <c r="BR14">
        <v>-0.2405506</v>
      </c>
      <c r="BS14">
        <v>-5.8934199999999999E-2</v>
      </c>
      <c r="BT14">
        <v>0.27156609999999998</v>
      </c>
      <c r="BU14">
        <v>0.1788854</v>
      </c>
      <c r="BV14">
        <v>-3.16701E-2</v>
      </c>
      <c r="BW14">
        <v>-7.1234400000000003E-2</v>
      </c>
      <c r="BX14">
        <v>-1.5979799999999999E-2</v>
      </c>
      <c r="BY14">
        <v>-1.49771E-2</v>
      </c>
      <c r="BZ14">
        <v>7.1282399999999996E-2</v>
      </c>
      <c r="CA14">
        <v>0.19447449999999999</v>
      </c>
      <c r="CB14">
        <v>0.30764399999999997</v>
      </c>
      <c r="CC14">
        <v>0.1144997</v>
      </c>
      <c r="CD14">
        <v>-0.13707269999999999</v>
      </c>
      <c r="CE14">
        <v>-0.20873269999999999</v>
      </c>
      <c r="CF14">
        <v>-0.30531609999999998</v>
      </c>
      <c r="CG14">
        <v>-0.41280689999999998</v>
      </c>
      <c r="CH14">
        <v>-0.48981950000000002</v>
      </c>
      <c r="CI14">
        <v>-0.48997269999999998</v>
      </c>
      <c r="CJ14">
        <v>-0.49673840000000002</v>
      </c>
      <c r="CK14">
        <v>-0.45859440000000001</v>
      </c>
      <c r="CL14" s="25">
        <v>3.9639999999999999E-4</v>
      </c>
      <c r="CM14" s="25">
        <v>3.6630000000000001E-4</v>
      </c>
      <c r="CN14" s="25">
        <v>3.592E-4</v>
      </c>
      <c r="CO14" s="25">
        <v>3.7199999999999999E-4</v>
      </c>
      <c r="CP14" s="25">
        <v>4.2069999999999998E-4</v>
      </c>
      <c r="CQ14" s="25">
        <v>4.9549999999999996E-4</v>
      </c>
      <c r="CR14" s="25">
        <v>5.6939999999999996E-4</v>
      </c>
      <c r="CS14" s="25">
        <v>4.797E-4</v>
      </c>
      <c r="CT14" s="25">
        <v>3.7169999999999998E-4</v>
      </c>
      <c r="CU14" s="25">
        <v>2.263E-4</v>
      </c>
      <c r="CV14" s="25">
        <v>8.7800000000000006E-5</v>
      </c>
      <c r="CW14" s="25">
        <v>3.8099999999999998E-5</v>
      </c>
      <c r="CX14" s="25">
        <v>8.14E-5</v>
      </c>
      <c r="CY14" s="25">
        <v>2.408E-4</v>
      </c>
      <c r="CZ14" s="25">
        <v>4.5110000000000001E-4</v>
      </c>
      <c r="DA14" s="25">
        <v>5.798E-4</v>
      </c>
      <c r="DB14" s="25">
        <v>6.7319999999999999E-4</v>
      </c>
      <c r="DC14" s="25">
        <v>7.4129999999999997E-4</v>
      </c>
      <c r="DD14" s="25">
        <v>7.7510000000000003E-4</v>
      </c>
      <c r="DE14" s="25">
        <v>7.1759999999999999E-4</v>
      </c>
      <c r="DF14" s="25">
        <v>5.9619999999999996E-4</v>
      </c>
      <c r="DG14" s="25">
        <v>5.0589999999999999E-4</v>
      </c>
      <c r="DH14" s="25">
        <v>4.4450000000000002E-4</v>
      </c>
      <c r="DI14" s="25">
        <v>3.8519999999999998E-4</v>
      </c>
    </row>
    <row r="15" spans="1:113" x14ac:dyDescent="0.25">
      <c r="A15" t="str">
        <f t="shared" si="0"/>
        <v>All_All_All_No_All_0 to 199.99 kW_2958465</v>
      </c>
      <c r="B15" t="s">
        <v>169</v>
      </c>
      <c r="C15" t="s">
        <v>223</v>
      </c>
      <c r="D15" t="s">
        <v>2</v>
      </c>
      <c r="E15" t="s">
        <v>2</v>
      </c>
      <c r="F15" t="s">
        <v>2</v>
      </c>
      <c r="G15" t="s">
        <v>206</v>
      </c>
      <c r="H15" t="s">
        <v>2</v>
      </c>
      <c r="I15" t="s">
        <v>212</v>
      </c>
      <c r="J15" s="11">
        <v>2958465</v>
      </c>
      <c r="K15">
        <v>15</v>
      </c>
      <c r="L15">
        <v>18</v>
      </c>
      <c r="M15">
        <v>12225</v>
      </c>
      <c r="N15">
        <v>0</v>
      </c>
      <c r="O15">
        <v>0</v>
      </c>
      <c r="P15">
        <v>0</v>
      </c>
      <c r="Q15">
        <v>0</v>
      </c>
      <c r="R15">
        <v>15.234220000000001</v>
      </c>
      <c r="S15">
        <v>14.7357</v>
      </c>
      <c r="T15">
        <v>14.45126</v>
      </c>
      <c r="U15">
        <v>14.40615</v>
      </c>
      <c r="V15">
        <v>14.79621</v>
      </c>
      <c r="W15">
        <v>16.015930000000001</v>
      </c>
      <c r="X15">
        <v>17.785419999999998</v>
      </c>
      <c r="Y15">
        <v>19.463370000000001</v>
      </c>
      <c r="Z15">
        <v>21.87276</v>
      </c>
      <c r="AA15">
        <v>24.103090000000002</v>
      </c>
      <c r="AB15">
        <v>25.96508</v>
      </c>
      <c r="AC15">
        <v>27.25705</v>
      </c>
      <c r="AD15">
        <v>27.82029</v>
      </c>
      <c r="AE15">
        <v>28.03997</v>
      </c>
      <c r="AF15">
        <v>27.849609999999998</v>
      </c>
      <c r="AG15">
        <v>27.38664</v>
      </c>
      <c r="AH15">
        <v>26.44679</v>
      </c>
      <c r="AI15">
        <v>24.886659999999999</v>
      </c>
      <c r="AJ15">
        <v>22.926410000000001</v>
      </c>
      <c r="AK15">
        <v>21.929390000000001</v>
      </c>
      <c r="AL15">
        <v>20.65419</v>
      </c>
      <c r="AM15">
        <v>19.091439999999999</v>
      </c>
      <c r="AN15">
        <v>17.344539999999999</v>
      </c>
      <c r="AO15">
        <v>16.06456</v>
      </c>
      <c r="AP15">
        <v>72.269199999999998</v>
      </c>
      <c r="AQ15">
        <v>71.745199999999997</v>
      </c>
      <c r="AR15">
        <v>71.057879999999997</v>
      </c>
      <c r="AS15">
        <v>70.91292</v>
      </c>
      <c r="AT15">
        <v>70.779319999999998</v>
      </c>
      <c r="AU15">
        <v>71.017489999999995</v>
      </c>
      <c r="AV15">
        <v>71.067719999999994</v>
      </c>
      <c r="AW15">
        <v>75.535079999999994</v>
      </c>
      <c r="AX15">
        <v>80.346429999999998</v>
      </c>
      <c r="AY15">
        <v>85.107759999999999</v>
      </c>
      <c r="AZ15">
        <v>89.114149999999995</v>
      </c>
      <c r="BA15">
        <v>90.78595</v>
      </c>
      <c r="BB15">
        <v>91.1785</v>
      </c>
      <c r="BC15">
        <v>91.013440000000003</v>
      </c>
      <c r="BD15">
        <v>90.400700000000001</v>
      </c>
      <c r="BE15">
        <v>89.394149999999996</v>
      </c>
      <c r="BF15">
        <v>87.587670000000003</v>
      </c>
      <c r="BG15">
        <v>84.197000000000003</v>
      </c>
      <c r="BH15">
        <v>80.309650000000005</v>
      </c>
      <c r="BI15">
        <v>77.507310000000004</v>
      </c>
      <c r="BJ15">
        <v>75.738200000000006</v>
      </c>
      <c r="BK15">
        <v>74.651439999999994</v>
      </c>
      <c r="BL15">
        <v>73.671890000000005</v>
      </c>
      <c r="BM15">
        <v>72.853859999999997</v>
      </c>
      <c r="BN15">
        <v>-0.26899479999999998</v>
      </c>
      <c r="BO15">
        <v>-0.23662</v>
      </c>
      <c r="BP15">
        <v>-0.21419089999999999</v>
      </c>
      <c r="BQ15">
        <v>-0.21831980000000001</v>
      </c>
      <c r="BR15">
        <v>-0.17638329999999999</v>
      </c>
      <c r="BS15">
        <v>-4.7104600000000003E-2</v>
      </c>
      <c r="BT15">
        <v>0.20488149999999999</v>
      </c>
      <c r="BU15">
        <v>0.15313979999999999</v>
      </c>
      <c r="BV15">
        <v>-2.9421099999999999E-2</v>
      </c>
      <c r="BW15">
        <v>-8.8159100000000004E-2</v>
      </c>
      <c r="BX15">
        <v>-3.3891299999999999E-2</v>
      </c>
      <c r="BY15">
        <v>-3.5633000000000001E-3</v>
      </c>
      <c r="BZ15">
        <v>7.6258599999999996E-2</v>
      </c>
      <c r="CA15">
        <v>0.16883020000000001</v>
      </c>
      <c r="CB15">
        <v>0.24377860000000001</v>
      </c>
      <c r="CC15">
        <v>8.7488099999999999E-2</v>
      </c>
      <c r="CD15">
        <v>-9.6911899999999995E-2</v>
      </c>
      <c r="CE15">
        <v>-0.17045930000000001</v>
      </c>
      <c r="CF15">
        <v>-0.24588760000000001</v>
      </c>
      <c r="CG15">
        <v>-0.37531369999999997</v>
      </c>
      <c r="CH15">
        <v>-0.43823849999999998</v>
      </c>
      <c r="CI15">
        <v>-0.43379180000000001</v>
      </c>
      <c r="CJ15">
        <v>-0.41657490000000003</v>
      </c>
      <c r="CK15">
        <v>-0.39609440000000001</v>
      </c>
      <c r="CL15" s="25">
        <v>1.7119999999999999E-4</v>
      </c>
      <c r="CM15" s="25">
        <v>1.5750000000000001E-4</v>
      </c>
      <c r="CN15" s="25">
        <v>1.527E-4</v>
      </c>
      <c r="CO15" s="25">
        <v>1.5579999999999999E-4</v>
      </c>
      <c r="CP15" s="25">
        <v>1.7440000000000001E-4</v>
      </c>
      <c r="CQ15" s="25">
        <v>2.0369999999999999E-4</v>
      </c>
      <c r="CR15" s="25">
        <v>2.3499999999999999E-4</v>
      </c>
      <c r="CS15" s="25">
        <v>2.009E-4</v>
      </c>
      <c r="CT15" s="25">
        <v>1.5530000000000001E-4</v>
      </c>
      <c r="CU15" s="25">
        <v>9.5199999999999997E-5</v>
      </c>
      <c r="CV15" s="25">
        <v>3.6100000000000003E-5</v>
      </c>
      <c r="CW15" s="25">
        <v>1.4800000000000001E-5</v>
      </c>
      <c r="CX15" s="25">
        <v>3.4100000000000002E-5</v>
      </c>
      <c r="CY15" s="25">
        <v>9.8800000000000003E-5</v>
      </c>
      <c r="CZ15" s="25">
        <v>1.8569999999999999E-4</v>
      </c>
      <c r="DA15" s="25">
        <v>2.432E-4</v>
      </c>
      <c r="DB15" s="25">
        <v>2.8590000000000001E-4</v>
      </c>
      <c r="DC15" s="25">
        <v>3.2909999999999998E-4</v>
      </c>
      <c r="DD15" s="25">
        <v>3.5120000000000003E-4</v>
      </c>
      <c r="DE15" s="25">
        <v>3.2440000000000002E-4</v>
      </c>
      <c r="DF15" s="25">
        <v>2.6499999999999999E-4</v>
      </c>
      <c r="DG15" s="25">
        <v>2.2000000000000001E-4</v>
      </c>
      <c r="DH15" s="25">
        <v>1.94E-4</v>
      </c>
      <c r="DI15" s="25">
        <v>1.719E-4</v>
      </c>
    </row>
    <row r="16" spans="1:113" x14ac:dyDescent="0.25">
      <c r="A16" t="str">
        <f t="shared" si="0"/>
        <v>All_All_All_Yes_All_0 to 199.99 kW_2958465</v>
      </c>
      <c r="B16" t="s">
        <v>169</v>
      </c>
      <c r="C16" t="s">
        <v>224</v>
      </c>
      <c r="D16" t="s">
        <v>2</v>
      </c>
      <c r="E16" t="s">
        <v>2</v>
      </c>
      <c r="F16" t="s">
        <v>2</v>
      </c>
      <c r="G16" t="s">
        <v>207</v>
      </c>
      <c r="H16" t="s">
        <v>2</v>
      </c>
      <c r="I16" t="s">
        <v>212</v>
      </c>
      <c r="J16" s="11">
        <v>2958465</v>
      </c>
      <c r="K16">
        <v>15</v>
      </c>
      <c r="L16">
        <v>18</v>
      </c>
      <c r="M16">
        <v>18.88889</v>
      </c>
      <c r="N16">
        <v>0</v>
      </c>
      <c r="O16">
        <v>0</v>
      </c>
      <c r="P16">
        <v>0</v>
      </c>
      <c r="Q16">
        <v>0</v>
      </c>
      <c r="R16">
        <v>32.561540000000001</v>
      </c>
      <c r="S16">
        <v>31.657820000000001</v>
      </c>
      <c r="T16">
        <v>29.224969999999999</v>
      </c>
      <c r="U16">
        <v>28.620259999999998</v>
      </c>
      <c r="V16">
        <v>28.33297</v>
      </c>
      <c r="W16">
        <v>28.80922</v>
      </c>
      <c r="X16">
        <v>31.423909999999999</v>
      </c>
      <c r="Y16">
        <v>32.976739999999999</v>
      </c>
      <c r="Z16">
        <v>36.746940000000002</v>
      </c>
      <c r="AA16">
        <v>43.815379999999998</v>
      </c>
      <c r="AB16">
        <v>51.979430000000001</v>
      </c>
      <c r="AC16">
        <v>56.877650000000003</v>
      </c>
      <c r="AD16">
        <v>59.460290000000001</v>
      </c>
      <c r="AE16">
        <v>60.024209999999997</v>
      </c>
      <c r="AF16">
        <v>59.43562</v>
      </c>
      <c r="AG16">
        <v>59.127659999999999</v>
      </c>
      <c r="AH16">
        <v>55.795349999999999</v>
      </c>
      <c r="AI16">
        <v>52.109459999999999</v>
      </c>
      <c r="AJ16">
        <v>51.693260000000002</v>
      </c>
      <c r="AK16">
        <v>51.007649999999998</v>
      </c>
      <c r="AL16">
        <v>44.615349999999999</v>
      </c>
      <c r="AM16">
        <v>39.177070000000001</v>
      </c>
      <c r="AN16">
        <v>36.261279999999999</v>
      </c>
      <c r="AO16">
        <v>34.2804</v>
      </c>
      <c r="AP16">
        <v>71.313000000000002</v>
      </c>
      <c r="AQ16">
        <v>70.680859999999996</v>
      </c>
      <c r="AR16">
        <v>69.799390000000002</v>
      </c>
      <c r="AS16">
        <v>69.615430000000003</v>
      </c>
      <c r="AT16">
        <v>69.451849999999993</v>
      </c>
      <c r="AU16">
        <v>69.742590000000007</v>
      </c>
      <c r="AV16">
        <v>70.106790000000004</v>
      </c>
      <c r="AW16">
        <v>75.599379999999996</v>
      </c>
      <c r="AX16">
        <v>81.693820000000002</v>
      </c>
      <c r="AY16">
        <v>87.704319999999996</v>
      </c>
      <c r="AZ16">
        <v>92.419139999999999</v>
      </c>
      <c r="BA16">
        <v>94.882710000000003</v>
      </c>
      <c r="BB16">
        <v>95.463579999999993</v>
      </c>
      <c r="BC16">
        <v>94.851849999999999</v>
      </c>
      <c r="BD16">
        <v>94.210489999999993</v>
      </c>
      <c r="BE16">
        <v>92.762960000000007</v>
      </c>
      <c r="BF16">
        <v>90.641360000000006</v>
      </c>
      <c r="BG16">
        <v>87.320980000000006</v>
      </c>
      <c r="BH16">
        <v>82.135800000000003</v>
      </c>
      <c r="BI16">
        <v>78.176540000000003</v>
      </c>
      <c r="BJ16">
        <v>75.739509999999996</v>
      </c>
      <c r="BK16">
        <v>73.99136</v>
      </c>
      <c r="BL16">
        <v>72.835800000000006</v>
      </c>
      <c r="BM16">
        <v>71.719759999999994</v>
      </c>
      <c r="BN16">
        <v>-0.2230113</v>
      </c>
      <c r="BO16">
        <v>-0.1889953</v>
      </c>
      <c r="BP16">
        <v>-0.1578406</v>
      </c>
      <c r="BQ16">
        <v>-0.1513775</v>
      </c>
      <c r="BR16">
        <v>-0.14156869999999999</v>
      </c>
      <c r="BS16">
        <v>-5.0253100000000002E-2</v>
      </c>
      <c r="BT16">
        <v>0.16760420000000001</v>
      </c>
      <c r="BU16">
        <v>0.16133610000000001</v>
      </c>
      <c r="BV16">
        <v>-1.5258499999999999E-2</v>
      </c>
      <c r="BW16">
        <v>-9.3763200000000005E-2</v>
      </c>
      <c r="BX16">
        <v>-7.7404399999999998E-2</v>
      </c>
      <c r="BY16">
        <v>-1.39174E-2</v>
      </c>
      <c r="BZ16">
        <v>0.12573300000000001</v>
      </c>
      <c r="CA16">
        <v>0.31338779999999999</v>
      </c>
      <c r="CB16">
        <v>0.34151510000000002</v>
      </c>
      <c r="CC16">
        <v>0.1197249</v>
      </c>
      <c r="CD16">
        <v>-0.1666144</v>
      </c>
      <c r="CE16">
        <v>-0.29187760000000001</v>
      </c>
      <c r="CF16">
        <v>-0.41137560000000001</v>
      </c>
      <c r="CG16">
        <v>-0.43463590000000002</v>
      </c>
      <c r="CH16">
        <v>-0.4421466</v>
      </c>
      <c r="CI16">
        <v>-0.38779659999999999</v>
      </c>
      <c r="CJ16">
        <v>-0.35548629999999998</v>
      </c>
      <c r="CK16">
        <v>-0.3330457</v>
      </c>
      <c r="CL16" s="25">
        <v>1.7063700000000001E-2</v>
      </c>
      <c r="CM16" s="25">
        <v>9.2431000000000006E-3</v>
      </c>
      <c r="CN16" s="25">
        <v>1.0974299999999999E-2</v>
      </c>
      <c r="CO16" s="25">
        <v>1.18292E-2</v>
      </c>
      <c r="CP16" s="25">
        <v>1.37994E-2</v>
      </c>
      <c r="CQ16" s="25">
        <v>1.9383299999999999E-2</v>
      </c>
      <c r="CR16" s="25">
        <v>1.6907800000000001E-2</v>
      </c>
      <c r="CS16" s="25">
        <v>1.89702E-2</v>
      </c>
      <c r="CT16" s="25">
        <v>1.1266699999999999E-2</v>
      </c>
      <c r="CU16" s="25">
        <v>1.2895200000000001E-2</v>
      </c>
      <c r="CV16" s="25">
        <v>5.0454999999999996E-3</v>
      </c>
      <c r="CW16" s="25">
        <v>1.5356E-3</v>
      </c>
      <c r="CX16" s="25">
        <v>3.5206E-3</v>
      </c>
      <c r="CY16" s="25">
        <v>1.42235E-2</v>
      </c>
      <c r="CZ16" s="25">
        <v>4.1412699999999997E-2</v>
      </c>
      <c r="DA16" s="25">
        <v>7.43061E-2</v>
      </c>
      <c r="DB16" s="25">
        <v>3.6344700000000001E-2</v>
      </c>
      <c r="DC16" s="25">
        <v>0.1213258</v>
      </c>
      <c r="DD16" s="25">
        <v>0.13275190000000001</v>
      </c>
      <c r="DE16" s="25">
        <v>5.5798300000000002E-2</v>
      </c>
      <c r="DF16" s="25">
        <v>3.07668E-2</v>
      </c>
      <c r="DG16" s="25">
        <v>1.1993500000000001E-2</v>
      </c>
      <c r="DH16" s="25">
        <v>9.6345000000000007E-3</v>
      </c>
      <c r="DI16" s="25">
        <v>1.52423E-2</v>
      </c>
    </row>
    <row r="17" spans="1:113" x14ac:dyDescent="0.25">
      <c r="A17" t="str">
        <f t="shared" si="0"/>
        <v>All_1. Agriculture, Mining &amp; Construction_All_All_All_200 kW and above_2958465</v>
      </c>
      <c r="B17" t="s">
        <v>169</v>
      </c>
      <c r="C17" t="s">
        <v>170</v>
      </c>
      <c r="D17" t="s">
        <v>2</v>
      </c>
      <c r="E17" t="s">
        <v>36</v>
      </c>
      <c r="F17" t="s">
        <v>2</v>
      </c>
      <c r="G17" t="s">
        <v>2</v>
      </c>
      <c r="H17" t="s">
        <v>2</v>
      </c>
      <c r="I17" t="s">
        <v>39</v>
      </c>
      <c r="J17" s="11">
        <v>2958465</v>
      </c>
      <c r="K17">
        <v>15</v>
      </c>
      <c r="L17">
        <v>18</v>
      </c>
      <c r="M17">
        <v>19.44444</v>
      </c>
      <c r="N17">
        <v>0</v>
      </c>
      <c r="O17">
        <v>0</v>
      </c>
      <c r="P17">
        <v>0</v>
      </c>
      <c r="Q17">
        <v>0</v>
      </c>
      <c r="R17">
        <v>148.00980000000001</v>
      </c>
      <c r="S17">
        <v>144.43109999999999</v>
      </c>
      <c r="T17">
        <v>140.46639999999999</v>
      </c>
      <c r="U17">
        <v>140.3331</v>
      </c>
      <c r="V17">
        <v>141.1431</v>
      </c>
      <c r="W17">
        <v>165.94980000000001</v>
      </c>
      <c r="X17">
        <v>230.78919999999999</v>
      </c>
      <c r="Y17">
        <v>245.10159999999999</v>
      </c>
      <c r="Z17">
        <v>251.76429999999999</v>
      </c>
      <c r="AA17">
        <v>257.05169999999998</v>
      </c>
      <c r="AB17">
        <v>258.86399999999998</v>
      </c>
      <c r="AC17">
        <v>270.80279999999999</v>
      </c>
      <c r="AD17">
        <v>266.5326</v>
      </c>
      <c r="AE17">
        <v>260.43259999999998</v>
      </c>
      <c r="AF17">
        <v>250.81489999999999</v>
      </c>
      <c r="AG17">
        <v>228.37790000000001</v>
      </c>
      <c r="AH17">
        <v>215.8614</v>
      </c>
      <c r="AI17">
        <v>202.97479999999999</v>
      </c>
      <c r="AJ17">
        <v>177.13820000000001</v>
      </c>
      <c r="AK17">
        <v>172.30969999999999</v>
      </c>
      <c r="AL17">
        <v>165.39580000000001</v>
      </c>
      <c r="AM17">
        <v>178.72460000000001</v>
      </c>
      <c r="AN17">
        <v>173.48439999999999</v>
      </c>
      <c r="AO17">
        <v>161.4357</v>
      </c>
      <c r="AP17">
        <v>71.974400000000003</v>
      </c>
      <c r="AQ17">
        <v>71.309970000000007</v>
      </c>
      <c r="AR17">
        <v>70.400760000000005</v>
      </c>
      <c r="AS17">
        <v>70.845640000000003</v>
      </c>
      <c r="AT17">
        <v>70.887630000000001</v>
      </c>
      <c r="AU17">
        <v>71.537679999999995</v>
      </c>
      <c r="AV17">
        <v>71.953360000000004</v>
      </c>
      <c r="AW17">
        <v>77.064099999999996</v>
      </c>
      <c r="AX17">
        <v>81.505660000000006</v>
      </c>
      <c r="AY17">
        <v>86.133669999999995</v>
      </c>
      <c r="AZ17">
        <v>90.040530000000004</v>
      </c>
      <c r="BA17">
        <v>91.992940000000004</v>
      </c>
      <c r="BB17">
        <v>92.742570000000001</v>
      </c>
      <c r="BC17">
        <v>92.017269999999996</v>
      </c>
      <c r="BD17">
        <v>91.129800000000003</v>
      </c>
      <c r="BE17">
        <v>90.130039999999994</v>
      </c>
      <c r="BF17">
        <v>88.333699999999993</v>
      </c>
      <c r="BG17">
        <v>84.956990000000005</v>
      </c>
      <c r="BH17">
        <v>80.194980000000001</v>
      </c>
      <c r="BI17">
        <v>76.951430000000002</v>
      </c>
      <c r="BJ17">
        <v>74.686070000000001</v>
      </c>
      <c r="BK17">
        <v>73.870170000000002</v>
      </c>
      <c r="BL17">
        <v>73.262410000000003</v>
      </c>
      <c r="BM17">
        <v>72.166839999999993</v>
      </c>
      <c r="BN17">
        <v>1.588643</v>
      </c>
      <c r="BO17">
        <v>-0.62142059999999999</v>
      </c>
      <c r="BP17">
        <v>0.51859100000000002</v>
      </c>
      <c r="BQ17">
        <v>-1.4862519999999999</v>
      </c>
      <c r="BR17">
        <v>-2.8848479999999999</v>
      </c>
      <c r="BS17">
        <v>-6.4040900000000001</v>
      </c>
      <c r="BT17">
        <v>5.0831280000000003</v>
      </c>
      <c r="BU17">
        <v>6.7586649999999997</v>
      </c>
      <c r="BV17">
        <v>7.3357400000000003E-2</v>
      </c>
      <c r="BW17">
        <v>-3.1875909999999998</v>
      </c>
      <c r="BX17">
        <v>-6.9146210000000004</v>
      </c>
      <c r="BY17">
        <v>3.039479</v>
      </c>
      <c r="BZ17">
        <v>4.105588</v>
      </c>
      <c r="CA17">
        <v>8.6689609999999995</v>
      </c>
      <c r="CB17">
        <v>-2.7046760000000001</v>
      </c>
      <c r="CC17">
        <v>-15.476039999999999</v>
      </c>
      <c r="CD17">
        <v>-19.773599999999998</v>
      </c>
      <c r="CE17">
        <v>-17.767959999999999</v>
      </c>
      <c r="CF17">
        <v>-11.04354</v>
      </c>
      <c r="CG17">
        <v>-5.3995569999999997</v>
      </c>
      <c r="CH17">
        <v>-0.84852479999999997</v>
      </c>
      <c r="CI17">
        <v>0.2861225</v>
      </c>
      <c r="CJ17">
        <v>-0.4937532</v>
      </c>
      <c r="CK17">
        <v>1.1070180000000001</v>
      </c>
      <c r="CL17" s="25">
        <v>0.57034669999999998</v>
      </c>
      <c r="CM17" s="25">
        <v>0.25471650000000001</v>
      </c>
      <c r="CN17" s="25">
        <v>0.18213370000000001</v>
      </c>
      <c r="CO17" s="25">
        <v>0.76170499999999997</v>
      </c>
      <c r="CP17" s="25">
        <v>2.6810510000000001</v>
      </c>
      <c r="CQ17" s="25">
        <v>7.8346400000000003</v>
      </c>
      <c r="CR17" s="25">
        <v>4.5259320000000001</v>
      </c>
      <c r="CS17" s="25">
        <v>3.7671990000000002</v>
      </c>
      <c r="CT17" s="25">
        <v>3.4556089999999999</v>
      </c>
      <c r="CU17" s="25">
        <v>6.1427170000000002</v>
      </c>
      <c r="CV17" s="25">
        <v>2.743512</v>
      </c>
      <c r="CW17" s="25">
        <v>0.95535939999999997</v>
      </c>
      <c r="CX17" s="25">
        <v>3.070668</v>
      </c>
      <c r="CY17" s="25">
        <v>10.433439999999999</v>
      </c>
      <c r="CZ17" s="25">
        <v>14.7218</v>
      </c>
      <c r="DA17" s="25">
        <v>19.641680000000001</v>
      </c>
      <c r="DB17" s="25">
        <v>23.853390000000001</v>
      </c>
      <c r="DC17" s="25">
        <v>21.116209999999999</v>
      </c>
      <c r="DD17" s="25">
        <v>11.641540000000001</v>
      </c>
      <c r="DE17" s="25">
        <v>5.6615260000000003</v>
      </c>
      <c r="DF17" s="25">
        <v>1.8138190000000001</v>
      </c>
      <c r="DG17" s="25">
        <v>0.5011333</v>
      </c>
      <c r="DH17" s="25">
        <v>0.58646640000000005</v>
      </c>
      <c r="DI17" s="25">
        <v>1.043868</v>
      </c>
    </row>
    <row r="18" spans="1:113" x14ac:dyDescent="0.25">
      <c r="A18" t="str">
        <f t="shared" si="0"/>
        <v>All_2. Manufacturing_All_All_All_200 kW and above_2958465</v>
      </c>
      <c r="B18" t="s">
        <v>169</v>
      </c>
      <c r="C18" t="s">
        <v>171</v>
      </c>
      <c r="D18" t="s">
        <v>2</v>
      </c>
      <c r="E18" t="s">
        <v>37</v>
      </c>
      <c r="F18" t="s">
        <v>2</v>
      </c>
      <c r="G18" t="s">
        <v>2</v>
      </c>
      <c r="H18" t="s">
        <v>2</v>
      </c>
      <c r="I18" t="s">
        <v>39</v>
      </c>
      <c r="J18" s="11">
        <v>2958465</v>
      </c>
      <c r="K18">
        <v>15</v>
      </c>
      <c r="L18">
        <v>18</v>
      </c>
      <c r="M18">
        <v>230.11109999999999</v>
      </c>
      <c r="N18">
        <v>0</v>
      </c>
      <c r="O18">
        <v>0</v>
      </c>
      <c r="P18">
        <v>0</v>
      </c>
      <c r="Q18">
        <v>0</v>
      </c>
      <c r="R18">
        <v>196.79519999999999</v>
      </c>
      <c r="S18">
        <v>189.21270000000001</v>
      </c>
      <c r="T18">
        <v>185.01439999999999</v>
      </c>
      <c r="U18">
        <v>185.75030000000001</v>
      </c>
      <c r="V18">
        <v>192.53280000000001</v>
      </c>
      <c r="W18">
        <v>211.708</v>
      </c>
      <c r="X18">
        <v>229.08260000000001</v>
      </c>
      <c r="Y18">
        <v>240.69470000000001</v>
      </c>
      <c r="Z18">
        <v>253.53790000000001</v>
      </c>
      <c r="AA18">
        <v>261.43209999999999</v>
      </c>
      <c r="AB18">
        <v>269.84870000000001</v>
      </c>
      <c r="AC18">
        <v>272.8519</v>
      </c>
      <c r="AD18">
        <v>274.04880000000003</v>
      </c>
      <c r="AE18">
        <v>274.24259999999998</v>
      </c>
      <c r="AF18">
        <v>267.26429999999999</v>
      </c>
      <c r="AG18">
        <v>261.24</v>
      </c>
      <c r="AH18">
        <v>253.8021</v>
      </c>
      <c r="AI18">
        <v>243.5865</v>
      </c>
      <c r="AJ18">
        <v>234.66390000000001</v>
      </c>
      <c r="AK18">
        <v>225.8349</v>
      </c>
      <c r="AL18">
        <v>217.45769999999999</v>
      </c>
      <c r="AM18">
        <v>215.77379999999999</v>
      </c>
      <c r="AN18">
        <v>210.81200000000001</v>
      </c>
      <c r="AO18">
        <v>203.95249999999999</v>
      </c>
      <c r="AP18">
        <v>71.847499999999997</v>
      </c>
      <c r="AQ18">
        <v>71.241259999999997</v>
      </c>
      <c r="AR18">
        <v>70.585849999999994</v>
      </c>
      <c r="AS18">
        <v>70.576809999999995</v>
      </c>
      <c r="AT18">
        <v>70.612430000000003</v>
      </c>
      <c r="AU18">
        <v>70.858080000000001</v>
      </c>
      <c r="AV18">
        <v>70.884649999999993</v>
      </c>
      <c r="AW18">
        <v>75.659729999999996</v>
      </c>
      <c r="AX18">
        <v>80.38673</v>
      </c>
      <c r="AY18">
        <v>84.933040000000005</v>
      </c>
      <c r="AZ18">
        <v>88.594200000000001</v>
      </c>
      <c r="BA18">
        <v>89.968019999999996</v>
      </c>
      <c r="BB18">
        <v>90.554820000000007</v>
      </c>
      <c r="BC18">
        <v>90.377920000000003</v>
      </c>
      <c r="BD18">
        <v>89.619730000000004</v>
      </c>
      <c r="BE18">
        <v>88.677220000000005</v>
      </c>
      <c r="BF18">
        <v>86.894099999999995</v>
      </c>
      <c r="BG18">
        <v>83.491550000000004</v>
      </c>
      <c r="BH18">
        <v>79.566220000000001</v>
      </c>
      <c r="BI18">
        <v>76.78837</v>
      </c>
      <c r="BJ18">
        <v>75.030919999999995</v>
      </c>
      <c r="BK18">
        <v>74.189149999999998</v>
      </c>
      <c r="BL18">
        <v>73.146609999999995</v>
      </c>
      <c r="BM18">
        <v>72.296000000000006</v>
      </c>
      <c r="BN18">
        <v>-3.9545560000000002</v>
      </c>
      <c r="BO18">
        <v>-2.7049400000000001</v>
      </c>
      <c r="BP18">
        <v>-2.1144919999999998</v>
      </c>
      <c r="BQ18">
        <v>-2.8802680000000001</v>
      </c>
      <c r="BR18">
        <v>-3.4264790000000001</v>
      </c>
      <c r="BS18">
        <v>-3.6352190000000002</v>
      </c>
      <c r="BT18">
        <v>-0.23293849999999999</v>
      </c>
      <c r="BU18">
        <v>5.887346</v>
      </c>
      <c r="BV18">
        <v>1.65341</v>
      </c>
      <c r="BW18">
        <v>-0.54830820000000002</v>
      </c>
      <c r="BX18">
        <v>-0.84202889999999997</v>
      </c>
      <c r="BY18">
        <v>0.3819728</v>
      </c>
      <c r="BZ18">
        <v>0.50439440000000002</v>
      </c>
      <c r="CA18">
        <v>1.063839</v>
      </c>
      <c r="CB18">
        <v>3.9167580000000002</v>
      </c>
      <c r="CC18">
        <v>-0.27502860000000001</v>
      </c>
      <c r="CD18">
        <v>-0.70986499999999997</v>
      </c>
      <c r="CE18">
        <v>-4.3638680000000001</v>
      </c>
      <c r="CF18">
        <v>-4.0543820000000004</v>
      </c>
      <c r="CG18">
        <v>-4.4575760000000004</v>
      </c>
      <c r="CH18">
        <v>-4.2711610000000002</v>
      </c>
      <c r="CI18">
        <v>-2.887254</v>
      </c>
      <c r="CJ18">
        <v>-3.1963010000000001</v>
      </c>
      <c r="CK18">
        <v>-4.0590619999999999</v>
      </c>
      <c r="CL18" s="25">
        <v>1.237088</v>
      </c>
      <c r="CM18" s="25">
        <v>0.99938340000000003</v>
      </c>
      <c r="CN18" s="25">
        <v>0.91621560000000002</v>
      </c>
      <c r="CO18" s="25">
        <v>0.77854140000000005</v>
      </c>
      <c r="CP18" s="25">
        <v>0.65370150000000005</v>
      </c>
      <c r="CQ18" s="25">
        <v>0.48489910000000003</v>
      </c>
      <c r="CR18" s="25">
        <v>0.51650229999999997</v>
      </c>
      <c r="CS18" s="25">
        <v>0.68120740000000002</v>
      </c>
      <c r="CT18" s="25">
        <v>0.34419539999999998</v>
      </c>
      <c r="CU18" s="25">
        <v>0.35659049999999998</v>
      </c>
      <c r="CV18" s="25">
        <v>0.12368419999999999</v>
      </c>
      <c r="CW18" s="25">
        <v>7.4871800000000002E-2</v>
      </c>
      <c r="CX18" s="25">
        <v>0.1625171</v>
      </c>
      <c r="CY18" s="25">
        <v>0.65543039999999997</v>
      </c>
      <c r="CZ18" s="25">
        <v>1.230429</v>
      </c>
      <c r="DA18" s="25">
        <v>1.9277010000000001</v>
      </c>
      <c r="DB18" s="25">
        <v>1.970834</v>
      </c>
      <c r="DC18" s="25">
        <v>2.5229599999999999</v>
      </c>
      <c r="DD18" s="25">
        <v>2.6695419999999999</v>
      </c>
      <c r="DE18" s="25">
        <v>2.587564</v>
      </c>
      <c r="DF18" s="25">
        <v>2.7074929999999999</v>
      </c>
      <c r="DG18" s="25">
        <v>2.3797990000000002</v>
      </c>
      <c r="DH18" s="25">
        <v>2.3644050000000001</v>
      </c>
      <c r="DI18" s="25">
        <v>2.305841</v>
      </c>
    </row>
    <row r="19" spans="1:113" x14ac:dyDescent="0.25">
      <c r="A19" t="str">
        <f t="shared" si="0"/>
        <v>All_3. Wholesale, Transport, other utilities_All_All_All_200 kW and above_2958465</v>
      </c>
      <c r="B19" t="s">
        <v>169</v>
      </c>
      <c r="C19" t="s">
        <v>172</v>
      </c>
      <c r="D19" t="s">
        <v>2</v>
      </c>
      <c r="E19" t="s">
        <v>38</v>
      </c>
      <c r="F19" t="s">
        <v>2</v>
      </c>
      <c r="G19" t="s">
        <v>2</v>
      </c>
      <c r="H19" t="s">
        <v>2</v>
      </c>
      <c r="I19" t="s">
        <v>39</v>
      </c>
      <c r="J19" s="11">
        <v>2958465</v>
      </c>
      <c r="K19">
        <v>15</v>
      </c>
      <c r="L19">
        <v>18</v>
      </c>
      <c r="M19">
        <v>179</v>
      </c>
      <c r="N19">
        <v>0</v>
      </c>
      <c r="O19">
        <v>0</v>
      </c>
      <c r="P19">
        <v>0</v>
      </c>
      <c r="Q19">
        <v>0</v>
      </c>
      <c r="R19">
        <v>217.90880000000001</v>
      </c>
      <c r="S19">
        <v>211.9</v>
      </c>
      <c r="T19">
        <v>201.4229</v>
      </c>
      <c r="U19">
        <v>195.69990000000001</v>
      </c>
      <c r="V19">
        <v>191.46539999999999</v>
      </c>
      <c r="W19">
        <v>192.29570000000001</v>
      </c>
      <c r="X19">
        <v>204.95650000000001</v>
      </c>
      <c r="Y19">
        <v>202.65430000000001</v>
      </c>
      <c r="Z19">
        <v>202.0308</v>
      </c>
      <c r="AA19">
        <v>200.01570000000001</v>
      </c>
      <c r="AB19">
        <v>205.54810000000001</v>
      </c>
      <c r="AC19">
        <v>204.46639999999999</v>
      </c>
      <c r="AD19">
        <v>200.79519999999999</v>
      </c>
      <c r="AE19">
        <v>186.71639999999999</v>
      </c>
      <c r="AF19">
        <v>173.3622</v>
      </c>
      <c r="AG19">
        <v>169.66669999999999</v>
      </c>
      <c r="AH19">
        <v>168.18260000000001</v>
      </c>
      <c r="AI19">
        <v>169.16159999999999</v>
      </c>
      <c r="AJ19">
        <v>171.54900000000001</v>
      </c>
      <c r="AK19">
        <v>171.27879999999999</v>
      </c>
      <c r="AL19">
        <v>170.0703</v>
      </c>
      <c r="AM19">
        <v>199.4914</v>
      </c>
      <c r="AN19">
        <v>215.9632</v>
      </c>
      <c r="AO19">
        <v>215.24590000000001</v>
      </c>
      <c r="AP19">
        <v>70.791600000000003</v>
      </c>
      <c r="AQ19">
        <v>70.198909999999998</v>
      </c>
      <c r="AR19">
        <v>69.541529999999995</v>
      </c>
      <c r="AS19">
        <v>69.246129999999994</v>
      </c>
      <c r="AT19">
        <v>69.334879999999998</v>
      </c>
      <c r="AU19">
        <v>69.573319999999995</v>
      </c>
      <c r="AV19">
        <v>69.681439999999995</v>
      </c>
      <c r="AW19">
        <v>76.135599999999997</v>
      </c>
      <c r="AX19">
        <v>83.134349999999998</v>
      </c>
      <c r="AY19">
        <v>88.826729999999998</v>
      </c>
      <c r="AZ19">
        <v>92.162220000000005</v>
      </c>
      <c r="BA19">
        <v>93.70814</v>
      </c>
      <c r="BB19">
        <v>94.299199999999999</v>
      </c>
      <c r="BC19">
        <v>94.220979999999997</v>
      </c>
      <c r="BD19">
        <v>93.57423</v>
      </c>
      <c r="BE19">
        <v>92.168890000000005</v>
      </c>
      <c r="BF19">
        <v>89.930890000000005</v>
      </c>
      <c r="BG19">
        <v>86.234409999999997</v>
      </c>
      <c r="BH19">
        <v>81.164360000000002</v>
      </c>
      <c r="BI19">
        <v>77.067629999999994</v>
      </c>
      <c r="BJ19">
        <v>75.227159999999998</v>
      </c>
      <c r="BK19">
        <v>73.697760000000002</v>
      </c>
      <c r="BL19">
        <v>72.337090000000003</v>
      </c>
      <c r="BM19">
        <v>71.276730000000001</v>
      </c>
      <c r="BN19">
        <v>-1.4986999999999999</v>
      </c>
      <c r="BO19">
        <v>-3.1917589999999998</v>
      </c>
      <c r="BP19">
        <v>1.726502</v>
      </c>
      <c r="BQ19">
        <v>2.9215550000000001</v>
      </c>
      <c r="BR19">
        <v>3.5487090000000001</v>
      </c>
      <c r="BS19">
        <v>1.6555</v>
      </c>
      <c r="BT19">
        <v>-2.0813120000000001</v>
      </c>
      <c r="BU19">
        <v>-0.8569561</v>
      </c>
      <c r="BV19">
        <v>-3.1364459999999998</v>
      </c>
      <c r="BW19">
        <v>0.41364210000000001</v>
      </c>
      <c r="BX19">
        <v>-1.546495</v>
      </c>
      <c r="BY19">
        <v>-1.5131270000000001</v>
      </c>
      <c r="BZ19">
        <v>3.0830109999999999</v>
      </c>
      <c r="CA19">
        <v>13.645149999999999</v>
      </c>
      <c r="CB19">
        <v>19.701339999999998</v>
      </c>
      <c r="CC19">
        <v>13.778420000000001</v>
      </c>
      <c r="CD19">
        <v>6.3845799999999997</v>
      </c>
      <c r="CE19">
        <v>7.3672110000000002</v>
      </c>
      <c r="CF19">
        <v>7.6153750000000002</v>
      </c>
      <c r="CG19">
        <v>7.6964050000000004</v>
      </c>
      <c r="CH19">
        <v>6.3873949999999997</v>
      </c>
      <c r="CI19">
        <v>2.901224</v>
      </c>
      <c r="CJ19">
        <v>-1.327661</v>
      </c>
      <c r="CK19">
        <v>0.98260979999999998</v>
      </c>
      <c r="CL19" s="25">
        <v>1.437344</v>
      </c>
      <c r="CM19" s="25">
        <v>0.68225329999999995</v>
      </c>
      <c r="CN19" s="25">
        <v>0.57588989999999995</v>
      </c>
      <c r="CO19" s="25">
        <v>1.01383</v>
      </c>
      <c r="CP19" s="25">
        <v>1.5445329999999999</v>
      </c>
      <c r="CQ19" s="25">
        <v>1.3569450000000001</v>
      </c>
      <c r="CR19" s="25">
        <v>1.482853</v>
      </c>
      <c r="CS19" s="25">
        <v>1.265728</v>
      </c>
      <c r="CT19" s="25">
        <v>1.510648</v>
      </c>
      <c r="CU19" s="25">
        <v>2.4385180000000002</v>
      </c>
      <c r="CV19" s="25">
        <v>1.076498</v>
      </c>
      <c r="CW19" s="25">
        <v>0.4188268</v>
      </c>
      <c r="CX19" s="25">
        <v>1.4452</v>
      </c>
      <c r="CY19" s="25">
        <v>4.5885009999999999</v>
      </c>
      <c r="CZ19" s="25">
        <v>8.5136489999999991</v>
      </c>
      <c r="DA19" s="25">
        <v>7.2966699999999998</v>
      </c>
      <c r="DB19" s="25">
        <v>6.2161609999999996</v>
      </c>
      <c r="DC19" s="25">
        <v>7.1446189999999996</v>
      </c>
      <c r="DD19" s="25">
        <v>5.7801159999999996</v>
      </c>
      <c r="DE19" s="25">
        <v>4.5968929999999997</v>
      </c>
      <c r="DF19" s="25">
        <v>3.5491609999999998</v>
      </c>
      <c r="DG19" s="25">
        <v>4.2819479999999999</v>
      </c>
      <c r="DH19" s="25">
        <v>4.8045819999999999</v>
      </c>
      <c r="DI19" s="25">
        <v>4.305828</v>
      </c>
    </row>
    <row r="20" spans="1:113" x14ac:dyDescent="0.25">
      <c r="A20" t="str">
        <f t="shared" si="0"/>
        <v>All_4. Retail stores_All_All_All_200 kW and above_2958465</v>
      </c>
      <c r="B20" t="s">
        <v>169</v>
      </c>
      <c r="C20" t="s">
        <v>173</v>
      </c>
      <c r="D20" t="s">
        <v>2</v>
      </c>
      <c r="E20" t="s">
        <v>40</v>
      </c>
      <c r="F20" t="s">
        <v>2</v>
      </c>
      <c r="G20" t="s">
        <v>2</v>
      </c>
      <c r="H20" t="s">
        <v>2</v>
      </c>
      <c r="I20" t="s">
        <v>39</v>
      </c>
      <c r="J20" s="11">
        <v>2958465</v>
      </c>
      <c r="K20">
        <v>15</v>
      </c>
      <c r="L20">
        <v>18</v>
      </c>
      <c r="M20">
        <v>98</v>
      </c>
      <c r="N20">
        <v>0</v>
      </c>
      <c r="O20">
        <v>0</v>
      </c>
      <c r="P20">
        <v>0</v>
      </c>
      <c r="Q20">
        <v>0</v>
      </c>
      <c r="R20">
        <v>113.72450000000001</v>
      </c>
      <c r="S20">
        <v>111.1413</v>
      </c>
      <c r="T20">
        <v>110.6942</v>
      </c>
      <c r="U20">
        <v>110.11060000000001</v>
      </c>
      <c r="V20">
        <v>114.1357</v>
      </c>
      <c r="W20">
        <v>119.81740000000001</v>
      </c>
      <c r="X20">
        <v>134.1045</v>
      </c>
      <c r="Y20">
        <v>148.113</v>
      </c>
      <c r="Z20">
        <v>162.7526</v>
      </c>
      <c r="AA20">
        <v>175.4794</v>
      </c>
      <c r="AB20">
        <v>187.5291</v>
      </c>
      <c r="AC20">
        <v>195.87129999999999</v>
      </c>
      <c r="AD20">
        <v>199.4855</v>
      </c>
      <c r="AE20">
        <v>201.14769999999999</v>
      </c>
      <c r="AF20">
        <v>200.5445</v>
      </c>
      <c r="AG20">
        <v>199.2415</v>
      </c>
      <c r="AH20">
        <v>193.70249999999999</v>
      </c>
      <c r="AI20">
        <v>186.46680000000001</v>
      </c>
      <c r="AJ20">
        <v>177.3091</v>
      </c>
      <c r="AK20">
        <v>169.18709999999999</v>
      </c>
      <c r="AL20">
        <v>155.9425</v>
      </c>
      <c r="AM20">
        <v>135.7535</v>
      </c>
      <c r="AN20">
        <v>123.6978</v>
      </c>
      <c r="AO20">
        <v>115.5454</v>
      </c>
      <c r="AP20">
        <v>72.071700000000007</v>
      </c>
      <c r="AQ20">
        <v>71.525810000000007</v>
      </c>
      <c r="AR20">
        <v>70.827669999999998</v>
      </c>
      <c r="AS20">
        <v>70.879490000000004</v>
      </c>
      <c r="AT20">
        <v>70.777919999999995</v>
      </c>
      <c r="AU20">
        <v>71.100020000000001</v>
      </c>
      <c r="AV20">
        <v>71.325659999999999</v>
      </c>
      <c r="AW20">
        <v>76.096800000000002</v>
      </c>
      <c r="AX20">
        <v>80.906390000000002</v>
      </c>
      <c r="AY20">
        <v>85.865570000000005</v>
      </c>
      <c r="AZ20">
        <v>89.979640000000003</v>
      </c>
      <c r="BA20">
        <v>91.881209999999996</v>
      </c>
      <c r="BB20">
        <v>92.389859999999999</v>
      </c>
      <c r="BC20">
        <v>92.049099999999996</v>
      </c>
      <c r="BD20">
        <v>91.315389999999994</v>
      </c>
      <c r="BE20">
        <v>90.22636</v>
      </c>
      <c r="BF20">
        <v>88.278549999999996</v>
      </c>
      <c r="BG20">
        <v>84.760239999999996</v>
      </c>
      <c r="BH20">
        <v>80.362179999999995</v>
      </c>
      <c r="BI20">
        <v>77.331940000000003</v>
      </c>
      <c r="BJ20">
        <v>75.350229999999996</v>
      </c>
      <c r="BK20">
        <v>74.330470000000005</v>
      </c>
      <c r="BL20">
        <v>73.428219999999996</v>
      </c>
      <c r="BM20">
        <v>72.531670000000005</v>
      </c>
      <c r="BN20">
        <v>-3.2346339999999998</v>
      </c>
      <c r="BO20">
        <v>-2.2913600000000001</v>
      </c>
      <c r="BP20">
        <v>-1.664121</v>
      </c>
      <c r="BQ20">
        <v>-1.7932090000000001</v>
      </c>
      <c r="BR20">
        <v>-1.211273</v>
      </c>
      <c r="BS20">
        <v>-0.80632689999999996</v>
      </c>
      <c r="BT20">
        <v>0.48503689999999999</v>
      </c>
      <c r="BU20">
        <v>4.4401900000000001E-2</v>
      </c>
      <c r="BV20">
        <v>1.3266720000000001</v>
      </c>
      <c r="BW20">
        <v>2.0777960000000002</v>
      </c>
      <c r="BX20">
        <v>0.21651790000000001</v>
      </c>
      <c r="BY20">
        <v>-0.45860190000000001</v>
      </c>
      <c r="BZ20">
        <v>0.93322320000000003</v>
      </c>
      <c r="CA20">
        <v>2.580819</v>
      </c>
      <c r="CB20">
        <v>3.9912589999999999</v>
      </c>
      <c r="CC20">
        <v>3.955168</v>
      </c>
      <c r="CD20">
        <v>5.5066680000000003</v>
      </c>
      <c r="CE20">
        <v>5.3683310000000004</v>
      </c>
      <c r="CF20">
        <v>4.859909</v>
      </c>
      <c r="CG20">
        <v>2.3811010000000001</v>
      </c>
      <c r="CH20">
        <v>-1.209865</v>
      </c>
      <c r="CI20">
        <v>-1.282934</v>
      </c>
      <c r="CJ20">
        <v>-1.3674550000000001</v>
      </c>
      <c r="CK20">
        <v>-1.5351170000000001</v>
      </c>
      <c r="CL20" s="25">
        <v>0.53979529999999998</v>
      </c>
      <c r="CM20" s="25">
        <v>0.4378167</v>
      </c>
      <c r="CN20" s="25">
        <v>0.4138695</v>
      </c>
      <c r="CO20" s="25">
        <v>0.33596379999999998</v>
      </c>
      <c r="CP20" s="25">
        <v>0.35246280000000002</v>
      </c>
      <c r="CQ20" s="25">
        <v>0.33333119999999999</v>
      </c>
      <c r="CR20" s="25">
        <v>0.18530820000000001</v>
      </c>
      <c r="CS20" s="25">
        <v>0.3921057</v>
      </c>
      <c r="CT20" s="25">
        <v>0.3980862</v>
      </c>
      <c r="CU20" s="25">
        <v>0.4523257</v>
      </c>
      <c r="CV20" s="25">
        <v>6.5251799999999999E-2</v>
      </c>
      <c r="CW20" s="25">
        <v>1.78082E-2</v>
      </c>
      <c r="CX20" s="25">
        <v>5.7624599999999998E-2</v>
      </c>
      <c r="CY20" s="25">
        <v>0.18777669999999999</v>
      </c>
      <c r="CZ20" s="25">
        <v>0.33858510000000003</v>
      </c>
      <c r="DA20" s="25">
        <v>0.40969800000000001</v>
      </c>
      <c r="DB20" s="25">
        <v>0.68991720000000001</v>
      </c>
      <c r="DC20" s="25">
        <v>1.0447409999999999</v>
      </c>
      <c r="DD20" s="25">
        <v>1.30297</v>
      </c>
      <c r="DE20" s="25">
        <v>1.011765</v>
      </c>
      <c r="DF20" s="25">
        <v>0.61298520000000001</v>
      </c>
      <c r="DG20" s="25">
        <v>0.7761439</v>
      </c>
      <c r="DH20" s="25">
        <v>0.72865809999999998</v>
      </c>
      <c r="DI20" s="25">
        <v>0.62857980000000002</v>
      </c>
    </row>
    <row r="21" spans="1:113" x14ac:dyDescent="0.25">
      <c r="A21" t="str">
        <f t="shared" si="0"/>
        <v>All_5. Offices, Hotels, Finance, Services_All_All_All_200 kW and above_2958465</v>
      </c>
      <c r="B21" t="s">
        <v>169</v>
      </c>
      <c r="C21" t="s">
        <v>174</v>
      </c>
      <c r="D21" t="s">
        <v>2</v>
      </c>
      <c r="E21" t="s">
        <v>41</v>
      </c>
      <c r="F21" t="s">
        <v>2</v>
      </c>
      <c r="G21" t="s">
        <v>2</v>
      </c>
      <c r="H21" t="s">
        <v>2</v>
      </c>
      <c r="I21" t="s">
        <v>39</v>
      </c>
      <c r="J21" s="11">
        <v>2958465</v>
      </c>
      <c r="K21">
        <v>15</v>
      </c>
      <c r="L21">
        <v>18</v>
      </c>
      <c r="M21">
        <v>487.22219999999999</v>
      </c>
      <c r="N21">
        <v>0</v>
      </c>
      <c r="O21">
        <v>0</v>
      </c>
      <c r="P21">
        <v>0</v>
      </c>
      <c r="Q21">
        <v>0</v>
      </c>
      <c r="R21">
        <v>192.755</v>
      </c>
      <c r="S21">
        <v>188.16460000000001</v>
      </c>
      <c r="T21">
        <v>185.17439999999999</v>
      </c>
      <c r="U21">
        <v>183.78639999999999</v>
      </c>
      <c r="V21">
        <v>186.3974</v>
      </c>
      <c r="W21">
        <v>197.7373</v>
      </c>
      <c r="X21">
        <v>212.99469999999999</v>
      </c>
      <c r="Y21">
        <v>222.4734</v>
      </c>
      <c r="Z21">
        <v>235.73740000000001</v>
      </c>
      <c r="AA21">
        <v>249.78139999999999</v>
      </c>
      <c r="AB21">
        <v>263.75209999999998</v>
      </c>
      <c r="AC21">
        <v>270.34219999999999</v>
      </c>
      <c r="AD21">
        <v>275.01639999999998</v>
      </c>
      <c r="AE21">
        <v>276.0428</v>
      </c>
      <c r="AF21">
        <v>273.27949999999998</v>
      </c>
      <c r="AG21">
        <v>273.596</v>
      </c>
      <c r="AH21">
        <v>271.37240000000003</v>
      </c>
      <c r="AI21">
        <v>262.30829999999997</v>
      </c>
      <c r="AJ21">
        <v>241.20160000000001</v>
      </c>
      <c r="AK21">
        <v>228.5787</v>
      </c>
      <c r="AL21">
        <v>219.22929999999999</v>
      </c>
      <c r="AM21">
        <v>214.81190000000001</v>
      </c>
      <c r="AN21">
        <v>206.79599999999999</v>
      </c>
      <c r="AO21">
        <v>197.9288</v>
      </c>
      <c r="AP21">
        <v>72.951300000000003</v>
      </c>
      <c r="AQ21">
        <v>72.400180000000006</v>
      </c>
      <c r="AR21">
        <v>71.640640000000005</v>
      </c>
      <c r="AS21">
        <v>71.659229999999994</v>
      </c>
      <c r="AT21">
        <v>71.509820000000005</v>
      </c>
      <c r="AU21">
        <v>71.830169999999995</v>
      </c>
      <c r="AV21">
        <v>72.128990000000002</v>
      </c>
      <c r="AW21">
        <v>76.374219999999994</v>
      </c>
      <c r="AX21">
        <v>80.815560000000005</v>
      </c>
      <c r="AY21">
        <v>85.700490000000002</v>
      </c>
      <c r="AZ21">
        <v>90.211010000000002</v>
      </c>
      <c r="BA21">
        <v>92.456609999999998</v>
      </c>
      <c r="BB21">
        <v>93.075680000000006</v>
      </c>
      <c r="BC21">
        <v>92.871719999999996</v>
      </c>
      <c r="BD21">
        <v>92.249549999999999</v>
      </c>
      <c r="BE21">
        <v>91.136449999999996</v>
      </c>
      <c r="BF21">
        <v>89.352829999999997</v>
      </c>
      <c r="BG21">
        <v>86.05265</v>
      </c>
      <c r="BH21">
        <v>81.538129999999995</v>
      </c>
      <c r="BI21">
        <v>78.368369999999999</v>
      </c>
      <c r="BJ21">
        <v>76.217240000000004</v>
      </c>
      <c r="BK21">
        <v>75.231459999999998</v>
      </c>
      <c r="BL21">
        <v>74.380459999999999</v>
      </c>
      <c r="BM21">
        <v>73.451009999999997</v>
      </c>
      <c r="BN21">
        <v>3.5763159999999998</v>
      </c>
      <c r="BO21">
        <v>3.408477</v>
      </c>
      <c r="BP21">
        <v>2.8505799999999999</v>
      </c>
      <c r="BQ21">
        <v>2.6337199999999998</v>
      </c>
      <c r="BR21">
        <v>1.895491</v>
      </c>
      <c r="BS21">
        <v>1.966828</v>
      </c>
      <c r="BT21">
        <v>-0.18186430000000001</v>
      </c>
      <c r="BU21">
        <v>-0.58070670000000002</v>
      </c>
      <c r="BV21">
        <v>-0.42269810000000002</v>
      </c>
      <c r="BW21">
        <v>0.2286552</v>
      </c>
      <c r="BX21">
        <v>-0.24796589999999999</v>
      </c>
      <c r="BY21">
        <v>0.18147769999999999</v>
      </c>
      <c r="BZ21">
        <v>0.79468640000000001</v>
      </c>
      <c r="CA21">
        <v>3.0310190000000001</v>
      </c>
      <c r="CB21">
        <v>7.7888310000000001</v>
      </c>
      <c r="CC21">
        <v>7.369777</v>
      </c>
      <c r="CD21">
        <v>6.9627980000000003</v>
      </c>
      <c r="CE21">
        <v>7.071307</v>
      </c>
      <c r="CF21">
        <v>4.2934349999999997</v>
      </c>
      <c r="CG21">
        <v>1.3648</v>
      </c>
      <c r="CH21">
        <v>0.1364157</v>
      </c>
      <c r="CI21">
        <v>-1.007557</v>
      </c>
      <c r="CJ21">
        <v>-0.43428679999999997</v>
      </c>
      <c r="CK21">
        <v>1.027212</v>
      </c>
      <c r="CL21" s="25">
        <v>0.61388030000000005</v>
      </c>
      <c r="CM21" s="25">
        <v>0.74950039999999996</v>
      </c>
      <c r="CN21" s="25">
        <v>0.61167099999999996</v>
      </c>
      <c r="CO21" s="25">
        <v>0.51610109999999998</v>
      </c>
      <c r="CP21" s="25">
        <v>0.38537480000000002</v>
      </c>
      <c r="CQ21" s="25">
        <v>0.2382051</v>
      </c>
      <c r="CR21" s="25">
        <v>0.33020500000000003</v>
      </c>
      <c r="CS21" s="25">
        <v>0.12091689999999999</v>
      </c>
      <c r="CT21" s="25">
        <v>0.17799200000000001</v>
      </c>
      <c r="CU21" s="25">
        <v>0.35911290000000001</v>
      </c>
      <c r="CV21" s="25">
        <v>0.78372109999999995</v>
      </c>
      <c r="CW21" s="25">
        <v>0.2214323</v>
      </c>
      <c r="CX21" s="25">
        <v>0.24416119999999999</v>
      </c>
      <c r="CY21" s="25">
        <v>0.74650890000000003</v>
      </c>
      <c r="CZ21" s="25">
        <v>3.4364699999999999</v>
      </c>
      <c r="DA21" s="25">
        <v>3.7780849999999999</v>
      </c>
      <c r="DB21" s="25">
        <v>4.0099600000000004</v>
      </c>
      <c r="DC21" s="25">
        <v>4.8879299999999999</v>
      </c>
      <c r="DD21" s="25">
        <v>2.5108100000000002</v>
      </c>
      <c r="DE21" s="25">
        <v>1.736713</v>
      </c>
      <c r="DF21" s="25">
        <v>1.8671850000000001</v>
      </c>
      <c r="DG21" s="25">
        <v>0.14383470000000001</v>
      </c>
      <c r="DH21" s="25">
        <v>0.2808715</v>
      </c>
      <c r="DI21" s="25">
        <v>0.2644666</v>
      </c>
    </row>
    <row r="22" spans="1:113" x14ac:dyDescent="0.25">
      <c r="A22" t="str">
        <f t="shared" si="0"/>
        <v>All_6. Schools_All_All_All_200 kW and above_2958465</v>
      </c>
      <c r="B22" t="s">
        <v>169</v>
      </c>
      <c r="C22" t="s">
        <v>175</v>
      </c>
      <c r="D22" t="s">
        <v>2</v>
      </c>
      <c r="E22" t="s">
        <v>42</v>
      </c>
      <c r="F22" t="s">
        <v>2</v>
      </c>
      <c r="G22" t="s">
        <v>2</v>
      </c>
      <c r="H22" t="s">
        <v>2</v>
      </c>
      <c r="I22" t="s">
        <v>39</v>
      </c>
      <c r="J22" s="11">
        <v>2958465</v>
      </c>
      <c r="K22">
        <v>15</v>
      </c>
      <c r="L22">
        <v>18</v>
      </c>
      <c r="M22">
        <v>246.22219999999999</v>
      </c>
      <c r="N22">
        <v>0</v>
      </c>
      <c r="O22">
        <v>0</v>
      </c>
      <c r="P22">
        <v>0</v>
      </c>
      <c r="Q22">
        <v>0</v>
      </c>
      <c r="R22">
        <v>48.075679999999998</v>
      </c>
      <c r="S22">
        <v>47.511450000000004</v>
      </c>
      <c r="T22">
        <v>47.031350000000003</v>
      </c>
      <c r="U22">
        <v>47.668709999999997</v>
      </c>
      <c r="V22">
        <v>50.607950000000002</v>
      </c>
      <c r="W22">
        <v>58.961640000000003</v>
      </c>
      <c r="X22">
        <v>72.495239999999995</v>
      </c>
      <c r="Y22">
        <v>77.921599999999998</v>
      </c>
      <c r="Z22">
        <v>77.396960000000007</v>
      </c>
      <c r="AA22">
        <v>77.085639999999998</v>
      </c>
      <c r="AB22">
        <v>79.545670000000001</v>
      </c>
      <c r="AC22">
        <v>83.75573</v>
      </c>
      <c r="AD22">
        <v>85.142830000000004</v>
      </c>
      <c r="AE22">
        <v>85.682820000000007</v>
      </c>
      <c r="AF22">
        <v>81.771709999999999</v>
      </c>
      <c r="AG22">
        <v>74.941479999999999</v>
      </c>
      <c r="AH22">
        <v>58.415439999999997</v>
      </c>
      <c r="AI22">
        <v>53.722290000000001</v>
      </c>
      <c r="AJ22">
        <v>56.749989999999997</v>
      </c>
      <c r="AK22">
        <v>58.928640000000001</v>
      </c>
      <c r="AL22">
        <v>56.489669999999997</v>
      </c>
      <c r="AM22">
        <v>56.156579999999998</v>
      </c>
      <c r="AN22">
        <v>52.551960000000001</v>
      </c>
      <c r="AO22">
        <v>48.922060000000002</v>
      </c>
      <c r="AP22">
        <v>72.745099999999994</v>
      </c>
      <c r="AQ22">
        <v>72.170469999999995</v>
      </c>
      <c r="AR22">
        <v>71.492999999999995</v>
      </c>
      <c r="AS22">
        <v>70.92201</v>
      </c>
      <c r="AT22">
        <v>70.481030000000004</v>
      </c>
      <c r="AU22">
        <v>70.355320000000006</v>
      </c>
      <c r="AV22">
        <v>70.563490000000002</v>
      </c>
      <c r="AW22">
        <v>74.226990000000001</v>
      </c>
      <c r="AX22">
        <v>79.285929999999993</v>
      </c>
      <c r="AY22">
        <v>85.401039999999995</v>
      </c>
      <c r="AZ22">
        <v>91.404529999999994</v>
      </c>
      <c r="BA22">
        <v>94.36224</v>
      </c>
      <c r="BB22">
        <v>94.879469999999998</v>
      </c>
      <c r="BC22">
        <v>94.674390000000002</v>
      </c>
      <c r="BD22">
        <v>94.1828</v>
      </c>
      <c r="BE22">
        <v>92.730069999999998</v>
      </c>
      <c r="BF22">
        <v>90.727580000000003</v>
      </c>
      <c r="BG22">
        <v>87.652500000000003</v>
      </c>
      <c r="BH22">
        <v>83.142009999999999</v>
      </c>
      <c r="BI22">
        <v>79.804649999999995</v>
      </c>
      <c r="BJ22">
        <v>77.432419999999993</v>
      </c>
      <c r="BK22">
        <v>75.581900000000005</v>
      </c>
      <c r="BL22">
        <v>74.234499999999997</v>
      </c>
      <c r="BM22">
        <v>73.365030000000004</v>
      </c>
      <c r="BN22">
        <v>9.9871500000000002E-2</v>
      </c>
      <c r="BO22">
        <v>0.1355246</v>
      </c>
      <c r="BP22">
        <v>0.44616869999999997</v>
      </c>
      <c r="BQ22">
        <v>0.94902629999999999</v>
      </c>
      <c r="BR22">
        <v>1.555139</v>
      </c>
      <c r="BS22">
        <v>3.1036239999999999</v>
      </c>
      <c r="BT22">
        <v>3.6086490000000002</v>
      </c>
      <c r="BU22">
        <v>1.5766560000000001</v>
      </c>
      <c r="BV22">
        <v>-2.7014230000000001</v>
      </c>
      <c r="BW22">
        <v>-7.4210440000000002</v>
      </c>
      <c r="BX22">
        <v>-9.2128150000000009</v>
      </c>
      <c r="BY22">
        <v>-9.4180019999999995</v>
      </c>
      <c r="BZ22">
        <v>-8.0283829999999998</v>
      </c>
      <c r="CA22">
        <v>-6.9333989999999996</v>
      </c>
      <c r="CB22">
        <v>-6.2961660000000004</v>
      </c>
      <c r="CC22">
        <v>-6.7809710000000001</v>
      </c>
      <c r="CD22">
        <v>-7.740526</v>
      </c>
      <c r="CE22">
        <v>-4.6841030000000003</v>
      </c>
      <c r="CF22">
        <v>-2.1182110000000001</v>
      </c>
      <c r="CG22">
        <v>-0.45207439999999999</v>
      </c>
      <c r="CH22">
        <v>-0.28988330000000001</v>
      </c>
      <c r="CI22">
        <v>-9.6983899999999998E-2</v>
      </c>
      <c r="CJ22">
        <v>0.17033889999999999</v>
      </c>
      <c r="CK22">
        <v>0.21015059999999999</v>
      </c>
      <c r="CL22" s="25">
        <v>8.3697599999999997E-2</v>
      </c>
      <c r="CM22" s="25">
        <v>7.0055900000000004E-2</v>
      </c>
      <c r="CN22" s="25">
        <v>9.6953899999999996E-2</v>
      </c>
      <c r="CO22" s="25">
        <v>9.6049899999999994E-2</v>
      </c>
      <c r="CP22" s="25">
        <v>0.1630286</v>
      </c>
      <c r="CQ22" s="25">
        <v>0.16295280000000001</v>
      </c>
      <c r="CR22" s="25">
        <v>0.23128879999999999</v>
      </c>
      <c r="CS22" s="25">
        <v>0.16474639999999999</v>
      </c>
      <c r="CT22" s="25">
        <v>0.13028319999999999</v>
      </c>
      <c r="CU22" s="25">
        <v>0.30083470000000001</v>
      </c>
      <c r="CV22" s="25">
        <v>0.63745980000000002</v>
      </c>
      <c r="CW22" s="25">
        <v>0.84872320000000001</v>
      </c>
      <c r="CX22" s="25">
        <v>0.99824460000000004</v>
      </c>
      <c r="CY22" s="25">
        <v>1.0201929999999999</v>
      </c>
      <c r="CZ22" s="25">
        <v>1.0324359999999999</v>
      </c>
      <c r="DA22" s="25">
        <v>0.94219399999999998</v>
      </c>
      <c r="DB22" s="25">
        <v>0.47990509999999997</v>
      </c>
      <c r="DC22" s="25">
        <v>0.32559080000000001</v>
      </c>
      <c r="DD22" s="25">
        <v>0.27087879999999998</v>
      </c>
      <c r="DE22" s="25">
        <v>0.1386561</v>
      </c>
      <c r="DF22" s="25">
        <v>8.60205E-2</v>
      </c>
      <c r="DG22" s="25">
        <v>9.2273599999999997E-2</v>
      </c>
      <c r="DH22" s="25">
        <v>2.52433E-2</v>
      </c>
      <c r="DI22" s="25">
        <v>3.7574700000000003E-2</v>
      </c>
    </row>
    <row r="23" spans="1:113" x14ac:dyDescent="0.25">
      <c r="A23" t="str">
        <f t="shared" si="0"/>
        <v>All_7. Institutional/Government_All_All_All_200 kW and above_2958465</v>
      </c>
      <c r="B23" t="s">
        <v>169</v>
      </c>
      <c r="C23" t="s">
        <v>176</v>
      </c>
      <c r="D23" t="s">
        <v>2</v>
      </c>
      <c r="E23" t="s">
        <v>43</v>
      </c>
      <c r="F23" t="s">
        <v>2</v>
      </c>
      <c r="G23" t="s">
        <v>2</v>
      </c>
      <c r="H23" t="s">
        <v>2</v>
      </c>
      <c r="I23" t="s">
        <v>39</v>
      </c>
      <c r="J23" s="11">
        <v>2958465</v>
      </c>
      <c r="K23">
        <v>15</v>
      </c>
      <c r="L23">
        <v>18</v>
      </c>
      <c r="M23">
        <v>161</v>
      </c>
      <c r="N23">
        <v>0</v>
      </c>
      <c r="O23">
        <v>0</v>
      </c>
      <c r="P23">
        <v>0</v>
      </c>
      <c r="Q23">
        <v>0</v>
      </c>
      <c r="R23">
        <v>135.8766</v>
      </c>
      <c r="S23">
        <v>132.10890000000001</v>
      </c>
      <c r="T23">
        <v>131.9042</v>
      </c>
      <c r="U23">
        <v>132.88939999999999</v>
      </c>
      <c r="V23">
        <v>139.78659999999999</v>
      </c>
      <c r="W23">
        <v>147.77789999999999</v>
      </c>
      <c r="X23">
        <v>153.9606</v>
      </c>
      <c r="Y23">
        <v>161.80099999999999</v>
      </c>
      <c r="Z23">
        <v>168.42930000000001</v>
      </c>
      <c r="AA23">
        <v>176.93350000000001</v>
      </c>
      <c r="AB23">
        <v>183.59469999999999</v>
      </c>
      <c r="AC23">
        <v>187.24879999999999</v>
      </c>
      <c r="AD23">
        <v>189.33420000000001</v>
      </c>
      <c r="AE23">
        <v>189.5865</v>
      </c>
      <c r="AF23">
        <v>187.03899999999999</v>
      </c>
      <c r="AG23">
        <v>185.69659999999999</v>
      </c>
      <c r="AH23">
        <v>183.6019</v>
      </c>
      <c r="AI23">
        <v>179.73400000000001</v>
      </c>
      <c r="AJ23">
        <v>178.0463</v>
      </c>
      <c r="AK23">
        <v>173.1626</v>
      </c>
      <c r="AL23">
        <v>163.2861</v>
      </c>
      <c r="AM23">
        <v>156.72040000000001</v>
      </c>
      <c r="AN23">
        <v>149.28399999999999</v>
      </c>
      <c r="AO23">
        <v>140.88570000000001</v>
      </c>
      <c r="AP23">
        <v>70.755300000000005</v>
      </c>
      <c r="AQ23">
        <v>70.172330000000002</v>
      </c>
      <c r="AR23">
        <v>69.533439999999999</v>
      </c>
      <c r="AS23">
        <v>69.146950000000004</v>
      </c>
      <c r="AT23">
        <v>69.179180000000002</v>
      </c>
      <c r="AU23">
        <v>69.309119999999993</v>
      </c>
      <c r="AV23">
        <v>69.387209999999996</v>
      </c>
      <c r="AW23">
        <v>75.62106</v>
      </c>
      <c r="AX23">
        <v>82.580860000000001</v>
      </c>
      <c r="AY23">
        <v>88.390929999999997</v>
      </c>
      <c r="AZ23">
        <v>91.968959999999996</v>
      </c>
      <c r="BA23">
        <v>93.577169999999995</v>
      </c>
      <c r="BB23">
        <v>94.133030000000005</v>
      </c>
      <c r="BC23">
        <v>94.064350000000005</v>
      </c>
      <c r="BD23">
        <v>93.450289999999995</v>
      </c>
      <c r="BE23">
        <v>92.02467</v>
      </c>
      <c r="BF23">
        <v>89.784000000000006</v>
      </c>
      <c r="BG23">
        <v>86.15052</v>
      </c>
      <c r="BH23">
        <v>81.215019999999996</v>
      </c>
      <c r="BI23">
        <v>77.231070000000003</v>
      </c>
      <c r="BJ23">
        <v>75.369630000000001</v>
      </c>
      <c r="BK23">
        <v>73.760149999999996</v>
      </c>
      <c r="BL23">
        <v>72.310379999999995</v>
      </c>
      <c r="BM23">
        <v>71.294330000000002</v>
      </c>
      <c r="BN23">
        <v>-0.2131826</v>
      </c>
      <c r="BO23">
        <v>-0.5227309</v>
      </c>
      <c r="BP23">
        <v>0.26496140000000001</v>
      </c>
      <c r="BQ23">
        <v>0.4903556</v>
      </c>
      <c r="BR23">
        <v>0.48929810000000001</v>
      </c>
      <c r="BS23">
        <v>1.3832679999999999</v>
      </c>
      <c r="BT23">
        <v>2.000111</v>
      </c>
      <c r="BU23">
        <v>1.040778</v>
      </c>
      <c r="BV23">
        <v>0.30682029999999999</v>
      </c>
      <c r="BW23">
        <v>-0.97182930000000001</v>
      </c>
      <c r="BX23">
        <v>-1.787334</v>
      </c>
      <c r="BY23">
        <v>0.41521530000000001</v>
      </c>
      <c r="BZ23">
        <v>1.2878240000000001</v>
      </c>
      <c r="CA23">
        <v>2.0405540000000002</v>
      </c>
      <c r="CB23">
        <v>6.1516510000000002</v>
      </c>
      <c r="CC23">
        <v>6.7942809999999998</v>
      </c>
      <c r="CD23">
        <v>8.0950889999999998</v>
      </c>
      <c r="CE23">
        <v>6.0495850000000004</v>
      </c>
      <c r="CF23">
        <v>3.639869</v>
      </c>
      <c r="CG23">
        <v>3.106887</v>
      </c>
      <c r="CH23">
        <v>2.007126</v>
      </c>
      <c r="CI23">
        <v>-1.6980710000000001</v>
      </c>
      <c r="CJ23">
        <v>-3.193076</v>
      </c>
      <c r="CK23">
        <v>-1.5465230000000001</v>
      </c>
      <c r="CL23" s="25">
        <v>0.44115379999999998</v>
      </c>
      <c r="CM23" s="25">
        <v>0.27098349999999999</v>
      </c>
      <c r="CN23" s="25">
        <v>0.18257129999999999</v>
      </c>
      <c r="CO23" s="25">
        <v>0.57025159999999997</v>
      </c>
      <c r="CP23" s="25">
        <v>0.65839460000000005</v>
      </c>
      <c r="CQ23" s="25">
        <v>0.85311320000000002</v>
      </c>
      <c r="CR23" s="25">
        <v>0.88869089999999995</v>
      </c>
      <c r="CS23" s="25">
        <v>0.8580508</v>
      </c>
      <c r="CT23" s="25">
        <v>0.66746850000000002</v>
      </c>
      <c r="CU23" s="25">
        <v>0.4325582</v>
      </c>
      <c r="CV23" s="25">
        <v>0.208119</v>
      </c>
      <c r="CW23" s="25">
        <v>3.1390399999999999E-2</v>
      </c>
      <c r="CX23" s="25">
        <v>0.1691232</v>
      </c>
      <c r="CY23" s="25">
        <v>0.66797759999999995</v>
      </c>
      <c r="CZ23" s="25">
        <v>2.445144</v>
      </c>
      <c r="DA23" s="25">
        <v>3.1698819999999999</v>
      </c>
      <c r="DB23" s="25">
        <v>3.9635639999999999</v>
      </c>
      <c r="DC23" s="25">
        <v>4.6954589999999996</v>
      </c>
      <c r="DD23" s="25">
        <v>4.1410660000000004</v>
      </c>
      <c r="DE23" s="25">
        <v>4.0341740000000001</v>
      </c>
      <c r="DF23" s="25">
        <v>3.9444379999999999</v>
      </c>
      <c r="DG23" s="25">
        <v>2.3803450000000002</v>
      </c>
      <c r="DH23" s="25">
        <v>1.509007</v>
      </c>
      <c r="DI23" s="25">
        <v>1.2357720000000001</v>
      </c>
    </row>
    <row r="24" spans="1:113" x14ac:dyDescent="0.25">
      <c r="A24" t="str">
        <f t="shared" si="0"/>
        <v>All_8. Other or unknown_All_All_All_200 kW and above_2958465</v>
      </c>
      <c r="B24" t="s">
        <v>169</v>
      </c>
      <c r="C24" t="s">
        <v>177</v>
      </c>
      <c r="D24" t="s">
        <v>2</v>
      </c>
      <c r="E24" t="s">
        <v>44</v>
      </c>
      <c r="F24" t="s">
        <v>2</v>
      </c>
      <c r="G24" t="s">
        <v>2</v>
      </c>
      <c r="H24" t="s">
        <v>2</v>
      </c>
      <c r="I24" t="s">
        <v>39</v>
      </c>
      <c r="J24" s="11">
        <v>2958465</v>
      </c>
      <c r="K24">
        <v>15</v>
      </c>
      <c r="L24">
        <v>18</v>
      </c>
      <c r="M24">
        <v>10.11111</v>
      </c>
      <c r="N24">
        <v>0</v>
      </c>
      <c r="O24">
        <v>0</v>
      </c>
      <c r="P24">
        <v>0</v>
      </c>
      <c r="Q24">
        <v>0</v>
      </c>
      <c r="R24">
        <v>83.544300000000007</v>
      </c>
      <c r="S24">
        <v>81.555800000000005</v>
      </c>
      <c r="T24">
        <v>80.534750000000003</v>
      </c>
      <c r="U24">
        <v>85.827420000000004</v>
      </c>
      <c r="V24">
        <v>90.071920000000006</v>
      </c>
      <c r="W24">
        <v>94.523669999999996</v>
      </c>
      <c r="X24">
        <v>105.2833</v>
      </c>
      <c r="Y24">
        <v>115.03189999999999</v>
      </c>
      <c r="Z24">
        <v>124.3853</v>
      </c>
      <c r="AA24">
        <v>136.11000000000001</v>
      </c>
      <c r="AB24">
        <v>145.6164</v>
      </c>
      <c r="AC24">
        <v>151.3638</v>
      </c>
      <c r="AD24">
        <v>151.6705</v>
      </c>
      <c r="AE24">
        <v>149.72579999999999</v>
      </c>
      <c r="AF24">
        <v>149.2766</v>
      </c>
      <c r="AG24">
        <v>146.73929999999999</v>
      </c>
      <c r="AH24">
        <v>143.12360000000001</v>
      </c>
      <c r="AI24">
        <v>134.87469999999999</v>
      </c>
      <c r="AJ24">
        <v>115.3657</v>
      </c>
      <c r="AK24">
        <v>109.18600000000001</v>
      </c>
      <c r="AL24">
        <v>104.40219999999999</v>
      </c>
      <c r="AM24">
        <v>98.761390000000006</v>
      </c>
      <c r="AN24">
        <v>88.261750000000006</v>
      </c>
      <c r="AO24">
        <v>85.153980000000004</v>
      </c>
      <c r="AP24">
        <v>72.691800000000001</v>
      </c>
      <c r="AQ24">
        <v>72.102649999999997</v>
      </c>
      <c r="AR24">
        <v>71.441540000000003</v>
      </c>
      <c r="AS24">
        <v>71.659520000000001</v>
      </c>
      <c r="AT24">
        <v>71.692329999999998</v>
      </c>
      <c r="AU24">
        <v>72.100520000000003</v>
      </c>
      <c r="AV24">
        <v>72.132009999999994</v>
      </c>
      <c r="AW24">
        <v>76.396029999999996</v>
      </c>
      <c r="AX24">
        <v>80.226460000000003</v>
      </c>
      <c r="AY24">
        <v>84.466669999999993</v>
      </c>
      <c r="AZ24">
        <v>88.318790000000007</v>
      </c>
      <c r="BA24">
        <v>89.771690000000007</v>
      </c>
      <c r="BB24">
        <v>90.367990000000006</v>
      </c>
      <c r="BC24">
        <v>90.082279999999997</v>
      </c>
      <c r="BD24">
        <v>89.136510000000001</v>
      </c>
      <c r="BE24">
        <v>88.409790000000001</v>
      </c>
      <c r="BF24">
        <v>86.739940000000004</v>
      </c>
      <c r="BG24">
        <v>83.230159999999998</v>
      </c>
      <c r="BH24">
        <v>79.380420000000001</v>
      </c>
      <c r="BI24">
        <v>76.992320000000007</v>
      </c>
      <c r="BJ24">
        <v>75.20317</v>
      </c>
      <c r="BK24">
        <v>74.659790000000001</v>
      </c>
      <c r="BL24">
        <v>73.815349999999995</v>
      </c>
      <c r="BM24">
        <v>72.99973</v>
      </c>
      <c r="BN24">
        <v>-0.39002629999999999</v>
      </c>
      <c r="BO24">
        <v>-0.38755139999999999</v>
      </c>
      <c r="BP24">
        <v>-0.1836825</v>
      </c>
      <c r="BQ24">
        <v>4.2468300000000001</v>
      </c>
      <c r="BR24">
        <v>3.8543699999999999</v>
      </c>
      <c r="BS24">
        <v>4.0311209999999997</v>
      </c>
      <c r="BT24">
        <v>4.3840459999999997</v>
      </c>
      <c r="BU24">
        <v>1.681767</v>
      </c>
      <c r="BV24">
        <v>1.0171889999999999</v>
      </c>
      <c r="BW24">
        <v>1.476102</v>
      </c>
      <c r="BX24">
        <v>1.3274889999999999</v>
      </c>
      <c r="BY24">
        <v>-0.8557477</v>
      </c>
      <c r="BZ24">
        <v>3.5947899999999998E-2</v>
      </c>
      <c r="CA24">
        <v>8.2713999999999996E-2</v>
      </c>
      <c r="CB24">
        <v>2.4372410000000002</v>
      </c>
      <c r="CC24">
        <v>3.4027630000000002</v>
      </c>
      <c r="CD24">
        <v>2.5236130000000001</v>
      </c>
      <c r="CE24">
        <v>3.0409009999999999</v>
      </c>
      <c r="CF24">
        <v>2.0098250000000002</v>
      </c>
      <c r="CG24">
        <v>3.3433630000000001</v>
      </c>
      <c r="CH24">
        <v>0.86980829999999998</v>
      </c>
      <c r="CI24">
        <v>-0.62384390000000001</v>
      </c>
      <c r="CJ24">
        <v>-0.25361109999999998</v>
      </c>
      <c r="CK24">
        <v>-3.2688399999999999E-2</v>
      </c>
      <c r="CL24" s="25">
        <v>1.063707</v>
      </c>
      <c r="CM24" s="25">
        <v>0.92720619999999998</v>
      </c>
      <c r="CN24" s="25">
        <v>1.2158679999999999</v>
      </c>
      <c r="CO24" s="25">
        <v>3.5973709999999999</v>
      </c>
      <c r="CP24" s="25">
        <v>7.311032</v>
      </c>
      <c r="CQ24" s="25">
        <v>6.8106949999999999</v>
      </c>
      <c r="CR24" s="25">
        <v>4.7790169999999996</v>
      </c>
      <c r="CS24" s="25">
        <v>3.1688749999999999</v>
      </c>
      <c r="CT24" s="25">
        <v>2.7187389999999998</v>
      </c>
      <c r="CU24" s="25">
        <v>1.3056859999999999</v>
      </c>
      <c r="CV24" s="25">
        <v>0.41403250000000003</v>
      </c>
      <c r="CW24" s="25">
        <v>0.1199437</v>
      </c>
      <c r="CX24" s="25">
        <v>0.43972489999999997</v>
      </c>
      <c r="CY24" s="25">
        <v>1.730421</v>
      </c>
      <c r="CZ24" s="25">
        <v>1.6405650000000001</v>
      </c>
      <c r="DA24" s="25">
        <v>1.7228220000000001</v>
      </c>
      <c r="DB24" s="25">
        <v>1.6334379999999999</v>
      </c>
      <c r="DC24" s="25">
        <v>1.0938319999999999</v>
      </c>
      <c r="DD24" s="25">
        <v>2.8425699999999998</v>
      </c>
      <c r="DE24" s="25">
        <v>2.1340469999999998</v>
      </c>
      <c r="DF24" s="25">
        <v>0.94366260000000002</v>
      </c>
      <c r="DG24" s="25">
        <v>0.39126509999999998</v>
      </c>
      <c r="DH24" s="25">
        <v>0.27073999999999998</v>
      </c>
      <c r="DI24" s="25">
        <v>0.41332229999999998</v>
      </c>
    </row>
    <row r="25" spans="1:113" x14ac:dyDescent="0.25">
      <c r="A25" t="str">
        <f t="shared" si="0"/>
        <v>All_All_All_All_All_200 kW and above_2958465</v>
      </c>
      <c r="B25" t="s">
        <v>169</v>
      </c>
      <c r="C25" t="s">
        <v>178</v>
      </c>
      <c r="D25" t="s">
        <v>2</v>
      </c>
      <c r="E25" t="s">
        <v>2</v>
      </c>
      <c r="F25" t="s">
        <v>2</v>
      </c>
      <c r="G25" t="s">
        <v>2</v>
      </c>
      <c r="H25" t="s">
        <v>2</v>
      </c>
      <c r="I25" t="s">
        <v>39</v>
      </c>
      <c r="J25" s="11">
        <v>2958465</v>
      </c>
      <c r="K25">
        <v>15</v>
      </c>
      <c r="L25">
        <v>18</v>
      </c>
      <c r="M25">
        <v>1431.1110000000001</v>
      </c>
      <c r="N25">
        <v>0</v>
      </c>
      <c r="O25">
        <v>0</v>
      </c>
      <c r="P25">
        <v>0</v>
      </c>
      <c r="Q25">
        <v>0</v>
      </c>
      <c r="R25">
        <v>158.46850000000001</v>
      </c>
      <c r="S25">
        <v>154.17449999999999</v>
      </c>
      <c r="T25">
        <v>150.9736</v>
      </c>
      <c r="U25">
        <v>150.11969999999999</v>
      </c>
      <c r="V25">
        <v>153.1678</v>
      </c>
      <c r="W25">
        <v>163.30940000000001</v>
      </c>
      <c r="X25">
        <v>177.84039999999999</v>
      </c>
      <c r="Y25">
        <v>185.6848</v>
      </c>
      <c r="Z25">
        <v>194.00219999999999</v>
      </c>
      <c r="AA25">
        <v>201.73009999999999</v>
      </c>
      <c r="AB25">
        <v>210.62129999999999</v>
      </c>
      <c r="AC25">
        <v>215.12200000000001</v>
      </c>
      <c r="AD25">
        <v>217.11150000000001</v>
      </c>
      <c r="AE25">
        <v>215.86969999999999</v>
      </c>
      <c r="AF25">
        <v>211.00190000000001</v>
      </c>
      <c r="AG25">
        <v>207.94059999999999</v>
      </c>
      <c r="AH25">
        <v>202.1481</v>
      </c>
      <c r="AI25">
        <v>195.57069999999999</v>
      </c>
      <c r="AJ25">
        <v>186.4639</v>
      </c>
      <c r="AK25">
        <v>179.87299999999999</v>
      </c>
      <c r="AL25">
        <v>172.62629999999999</v>
      </c>
      <c r="AM25">
        <v>172.49440000000001</v>
      </c>
      <c r="AN25">
        <v>168.6001</v>
      </c>
      <c r="AO25">
        <v>162.0753</v>
      </c>
      <c r="AP25">
        <v>72.055499999999995</v>
      </c>
      <c r="AQ25">
        <v>71.470500000000001</v>
      </c>
      <c r="AR25">
        <v>70.758700000000005</v>
      </c>
      <c r="AS25">
        <v>70.668790000000001</v>
      </c>
      <c r="AT25">
        <v>70.585920000000002</v>
      </c>
      <c r="AU25">
        <v>70.842609999999993</v>
      </c>
      <c r="AV25">
        <v>71.033069999999995</v>
      </c>
      <c r="AW25">
        <v>75.896270000000001</v>
      </c>
      <c r="AX25">
        <v>81.046779999999998</v>
      </c>
      <c r="AY25">
        <v>86.21114</v>
      </c>
      <c r="AZ25">
        <v>90.444130000000001</v>
      </c>
      <c r="BA25">
        <v>92.40992</v>
      </c>
      <c r="BB25">
        <v>92.999639999999999</v>
      </c>
      <c r="BC25">
        <v>92.746520000000004</v>
      </c>
      <c r="BD25">
        <v>92.05847</v>
      </c>
      <c r="BE25">
        <v>90.888599999999997</v>
      </c>
      <c r="BF25">
        <v>88.954539999999994</v>
      </c>
      <c r="BG25">
        <v>85.542869999999994</v>
      </c>
      <c r="BH25">
        <v>81.020300000000006</v>
      </c>
      <c r="BI25">
        <v>77.736789999999999</v>
      </c>
      <c r="BJ25">
        <v>75.700550000000007</v>
      </c>
      <c r="BK25">
        <v>74.513369999999995</v>
      </c>
      <c r="BL25">
        <v>73.458659999999995</v>
      </c>
      <c r="BM25">
        <v>72.515820000000005</v>
      </c>
      <c r="BN25">
        <v>0.1847702</v>
      </c>
      <c r="BO25">
        <v>0.1226869</v>
      </c>
      <c r="BP25">
        <v>0.84479820000000005</v>
      </c>
      <c r="BQ25">
        <v>0.90440810000000005</v>
      </c>
      <c r="BR25">
        <v>0.76593160000000005</v>
      </c>
      <c r="BS25">
        <v>0.86800730000000004</v>
      </c>
      <c r="BT25">
        <v>0.6194364</v>
      </c>
      <c r="BU25">
        <v>1.1368529999999999</v>
      </c>
      <c r="BV25">
        <v>-0.60158219999999996</v>
      </c>
      <c r="BW25">
        <v>-1.2352959999999999</v>
      </c>
      <c r="BX25">
        <v>-2.2691240000000001</v>
      </c>
      <c r="BY25">
        <v>-1.6358619999999999</v>
      </c>
      <c r="BZ25">
        <v>-0.3791892</v>
      </c>
      <c r="CA25">
        <v>2.241444</v>
      </c>
      <c r="CB25">
        <v>5.6082840000000003</v>
      </c>
      <c r="CC25">
        <v>3.870498</v>
      </c>
      <c r="CD25">
        <v>2.7601110000000002</v>
      </c>
      <c r="CE25">
        <v>2.6495929999999999</v>
      </c>
      <c r="CF25">
        <v>2.0043000000000002</v>
      </c>
      <c r="CG25">
        <v>1.09561</v>
      </c>
      <c r="CH25">
        <v>0.24628929999999999</v>
      </c>
      <c r="CI25">
        <v>-0.74048420000000004</v>
      </c>
      <c r="CJ25">
        <v>-1.2599089999999999</v>
      </c>
      <c r="CK25">
        <v>-0.40818680000000002</v>
      </c>
      <c r="CL25" s="25">
        <v>0.1363733</v>
      </c>
      <c r="CM25" s="25">
        <v>0.13103319999999999</v>
      </c>
      <c r="CN25" s="25">
        <v>0.11080959999999999</v>
      </c>
      <c r="CO25" s="25">
        <v>0.1077647</v>
      </c>
      <c r="CP25" s="25">
        <v>0.1014029</v>
      </c>
      <c r="CQ25" s="25">
        <v>8.0344899999999997E-2</v>
      </c>
      <c r="CR25" s="25">
        <v>9.4861799999999996E-2</v>
      </c>
      <c r="CS25" s="25">
        <v>6.9857299999999997E-2</v>
      </c>
      <c r="CT25" s="25">
        <v>6.8107000000000001E-2</v>
      </c>
      <c r="CU25" s="25">
        <v>0.1066918</v>
      </c>
      <c r="CV25" s="25">
        <v>0.1332139</v>
      </c>
      <c r="CW25" s="25">
        <v>5.9939699999999999E-2</v>
      </c>
      <c r="CX25" s="25">
        <v>8.7659500000000001E-2</v>
      </c>
      <c r="CY25" s="25">
        <v>0.21680099999999999</v>
      </c>
      <c r="CZ25" s="25">
        <v>0.6292065</v>
      </c>
      <c r="DA25" s="25">
        <v>0.67553719999999995</v>
      </c>
      <c r="DB25" s="25">
        <v>0.68507209999999996</v>
      </c>
      <c r="DC25" s="25">
        <v>0.82146110000000006</v>
      </c>
      <c r="DD25" s="25">
        <v>0.51929369999999997</v>
      </c>
      <c r="DE25" s="25">
        <v>0.40116889999999999</v>
      </c>
      <c r="DF25" s="25">
        <v>0.3976674</v>
      </c>
      <c r="DG25" s="25">
        <v>0.1817966</v>
      </c>
      <c r="DH25" s="25">
        <v>0.1922334</v>
      </c>
      <c r="DI25" s="25">
        <v>0.17754420000000001</v>
      </c>
    </row>
    <row r="26" spans="1:113" x14ac:dyDescent="0.25">
      <c r="A26" t="str">
        <f t="shared" si="0"/>
        <v>All_All_No_All_All_200 kW and above_2958465</v>
      </c>
      <c r="B26" t="s">
        <v>169</v>
      </c>
      <c r="C26" t="s">
        <v>227</v>
      </c>
      <c r="D26" t="s">
        <v>2</v>
      </c>
      <c r="E26" t="s">
        <v>2</v>
      </c>
      <c r="F26" t="s">
        <v>206</v>
      </c>
      <c r="G26" t="s">
        <v>2</v>
      </c>
      <c r="H26" t="s">
        <v>2</v>
      </c>
      <c r="I26" t="s">
        <v>39</v>
      </c>
      <c r="J26" s="11">
        <v>2958465</v>
      </c>
      <c r="K26">
        <v>15</v>
      </c>
      <c r="L26">
        <v>18</v>
      </c>
      <c r="M26">
        <v>1430.1110000000001</v>
      </c>
      <c r="N26">
        <v>0</v>
      </c>
      <c r="O26">
        <v>0</v>
      </c>
      <c r="P26">
        <v>0</v>
      </c>
      <c r="Q26">
        <v>0</v>
      </c>
      <c r="R26">
        <v>158.47630000000001</v>
      </c>
      <c r="S26">
        <v>154.18360000000001</v>
      </c>
      <c r="T26">
        <v>150.98439999999999</v>
      </c>
      <c r="U26">
        <v>150.13499999999999</v>
      </c>
      <c r="V26">
        <v>153.18870000000001</v>
      </c>
      <c r="W26">
        <v>163.34059999999999</v>
      </c>
      <c r="X26">
        <v>177.8819</v>
      </c>
      <c r="Y26">
        <v>185.7242</v>
      </c>
      <c r="Z26">
        <v>194.0359</v>
      </c>
      <c r="AA26">
        <v>201.7578</v>
      </c>
      <c r="AB26">
        <v>210.64429999999999</v>
      </c>
      <c r="AC26">
        <v>215.14410000000001</v>
      </c>
      <c r="AD26">
        <v>217.1309</v>
      </c>
      <c r="AE26">
        <v>215.88310000000001</v>
      </c>
      <c r="AF26">
        <v>211.01089999999999</v>
      </c>
      <c r="AG26">
        <v>207.94810000000001</v>
      </c>
      <c r="AH26">
        <v>202.15610000000001</v>
      </c>
      <c r="AI26">
        <v>195.5735</v>
      </c>
      <c r="AJ26">
        <v>186.4666</v>
      </c>
      <c r="AK26">
        <v>179.87549999999999</v>
      </c>
      <c r="AL26">
        <v>172.62440000000001</v>
      </c>
      <c r="AM26">
        <v>172.4966</v>
      </c>
      <c r="AN26">
        <v>168.6028</v>
      </c>
      <c r="AO26">
        <v>162.0804</v>
      </c>
      <c r="AP26">
        <v>71.950999999999993</v>
      </c>
      <c r="AQ26">
        <v>71.360429999999994</v>
      </c>
      <c r="AR26">
        <v>70.64237</v>
      </c>
      <c r="AS26">
        <v>70.571089999999998</v>
      </c>
      <c r="AT26">
        <v>70.493799999999993</v>
      </c>
      <c r="AU26">
        <v>70.778530000000003</v>
      </c>
      <c r="AV26">
        <v>70.967740000000006</v>
      </c>
      <c r="AW26">
        <v>75.918790000000001</v>
      </c>
      <c r="AX26">
        <v>81.110879999999995</v>
      </c>
      <c r="AY26">
        <v>86.321820000000002</v>
      </c>
      <c r="AZ26">
        <v>90.564120000000003</v>
      </c>
      <c r="BA26">
        <v>92.524090000000001</v>
      </c>
      <c r="BB26">
        <v>93.101849999999999</v>
      </c>
      <c r="BC26">
        <v>92.767489999999995</v>
      </c>
      <c r="BD26">
        <v>92.047479999999993</v>
      </c>
      <c r="BE26">
        <v>90.893029999999996</v>
      </c>
      <c r="BF26">
        <v>88.930499999999995</v>
      </c>
      <c r="BG26">
        <v>85.48903</v>
      </c>
      <c r="BH26">
        <v>80.932220000000001</v>
      </c>
      <c r="BI26">
        <v>77.655140000000003</v>
      </c>
      <c r="BJ26">
        <v>75.595240000000004</v>
      </c>
      <c r="BK26">
        <v>74.387240000000006</v>
      </c>
      <c r="BL26">
        <v>73.330340000000007</v>
      </c>
      <c r="BM26">
        <v>72.380899999999997</v>
      </c>
      <c r="BN26">
        <v>0.18259359999999999</v>
      </c>
      <c r="BO26">
        <v>0.1200687</v>
      </c>
      <c r="BP26">
        <v>0.84279420000000005</v>
      </c>
      <c r="BQ26">
        <v>0.90312099999999995</v>
      </c>
      <c r="BR26">
        <v>0.76535260000000005</v>
      </c>
      <c r="BS26">
        <v>0.86712509999999998</v>
      </c>
      <c r="BT26">
        <v>0.61959679999999995</v>
      </c>
      <c r="BU26">
        <v>1.1381939999999999</v>
      </c>
      <c r="BV26">
        <v>-0.60102359999999999</v>
      </c>
      <c r="BW26">
        <v>-1.235843</v>
      </c>
      <c r="BX26">
        <v>-2.269987</v>
      </c>
      <c r="BY26">
        <v>-1.6374489999999999</v>
      </c>
      <c r="BZ26">
        <v>-0.38027709999999998</v>
      </c>
      <c r="CA26">
        <v>2.239617</v>
      </c>
      <c r="CB26">
        <v>5.603396</v>
      </c>
      <c r="CC26">
        <v>3.8646259999999999</v>
      </c>
      <c r="CD26">
        <v>2.7539380000000002</v>
      </c>
      <c r="CE26">
        <v>2.6423800000000002</v>
      </c>
      <c r="CF26">
        <v>1.9997039999999999</v>
      </c>
      <c r="CG26">
        <v>1.0940799999999999</v>
      </c>
      <c r="CH26">
        <v>0.244143</v>
      </c>
      <c r="CI26">
        <v>-0.73936809999999997</v>
      </c>
      <c r="CJ26">
        <v>-1.2600629999999999</v>
      </c>
      <c r="CK26">
        <v>-0.40933009999999997</v>
      </c>
      <c r="CL26" s="25">
        <v>0.13656199999999999</v>
      </c>
      <c r="CM26" s="25">
        <v>0.1312142</v>
      </c>
      <c r="CN26" s="25">
        <v>0.1109627</v>
      </c>
      <c r="CO26" s="25">
        <v>0.1079138</v>
      </c>
      <c r="CP26" s="25">
        <v>0.1015433</v>
      </c>
      <c r="CQ26" s="25">
        <v>8.0456799999999995E-2</v>
      </c>
      <c r="CR26" s="25">
        <v>9.4993800000000003E-2</v>
      </c>
      <c r="CS26" s="25">
        <v>6.9954600000000006E-2</v>
      </c>
      <c r="CT26" s="25">
        <v>6.8201999999999999E-2</v>
      </c>
      <c r="CU26" s="25">
        <v>0.1068407</v>
      </c>
      <c r="CV26" s="25">
        <v>0.1333995</v>
      </c>
      <c r="CW26" s="25">
        <v>6.0023399999999998E-2</v>
      </c>
      <c r="CX26" s="25">
        <v>8.7781999999999999E-2</v>
      </c>
      <c r="CY26" s="25">
        <v>0.21710380000000001</v>
      </c>
      <c r="CZ26" s="25">
        <v>0.63008439999999999</v>
      </c>
      <c r="DA26" s="25">
        <v>0.67647990000000002</v>
      </c>
      <c r="DB26" s="25">
        <v>0.68602799999999997</v>
      </c>
      <c r="DC26" s="25">
        <v>0.82260650000000002</v>
      </c>
      <c r="DD26" s="25">
        <v>0.52001770000000003</v>
      </c>
      <c r="DE26" s="25">
        <v>0.40172869999999999</v>
      </c>
      <c r="DF26" s="25">
        <v>0.39822249999999998</v>
      </c>
      <c r="DG26" s="25">
        <v>0.18205070000000001</v>
      </c>
      <c r="DH26" s="25">
        <v>0.19250220000000001</v>
      </c>
      <c r="DI26" s="25">
        <v>0.17779239999999999</v>
      </c>
    </row>
    <row r="27" spans="1:113" x14ac:dyDescent="0.25">
      <c r="A27" t="str">
        <f t="shared" si="0"/>
        <v>All_All_Yes_All_All_200 kW and above_2958465</v>
      </c>
      <c r="B27" t="s">
        <v>169</v>
      </c>
      <c r="C27" t="s">
        <v>228</v>
      </c>
      <c r="D27" t="s">
        <v>2</v>
      </c>
      <c r="E27" t="s">
        <v>2</v>
      </c>
      <c r="F27" t="s">
        <v>207</v>
      </c>
      <c r="G27" t="s">
        <v>2</v>
      </c>
      <c r="H27" t="s">
        <v>2</v>
      </c>
      <c r="I27" t="s">
        <v>39</v>
      </c>
      <c r="J27" s="11">
        <v>2958465</v>
      </c>
      <c r="K27">
        <v>15</v>
      </c>
      <c r="L27">
        <v>18</v>
      </c>
      <c r="M27">
        <v>1</v>
      </c>
      <c r="N27">
        <v>0</v>
      </c>
      <c r="O27">
        <v>0</v>
      </c>
      <c r="P27">
        <v>0</v>
      </c>
      <c r="Q27">
        <v>0</v>
      </c>
      <c r="R27">
        <v>147.37780000000001</v>
      </c>
      <c r="S27">
        <v>141.15559999999999</v>
      </c>
      <c r="T27">
        <v>135.5556</v>
      </c>
      <c r="U27">
        <v>128.22219999999999</v>
      </c>
      <c r="V27">
        <v>123.2889</v>
      </c>
      <c r="W27">
        <v>118.7111</v>
      </c>
      <c r="X27">
        <v>118.4444</v>
      </c>
      <c r="Y27">
        <v>129.33330000000001</v>
      </c>
      <c r="Z27">
        <v>145.73330000000001</v>
      </c>
      <c r="AA27">
        <v>162.17779999999999</v>
      </c>
      <c r="AB27">
        <v>177.68889999999999</v>
      </c>
      <c r="AC27">
        <v>183.5111</v>
      </c>
      <c r="AD27">
        <v>189.37780000000001</v>
      </c>
      <c r="AE27">
        <v>196.66669999999999</v>
      </c>
      <c r="AF27">
        <v>198.0889</v>
      </c>
      <c r="AG27">
        <v>197.2</v>
      </c>
      <c r="AH27">
        <v>190.8</v>
      </c>
      <c r="AI27">
        <v>191.5111</v>
      </c>
      <c r="AJ27">
        <v>182.5778</v>
      </c>
      <c r="AK27">
        <v>176.26669999999999</v>
      </c>
      <c r="AL27">
        <v>175.4222</v>
      </c>
      <c r="AM27">
        <v>169.33330000000001</v>
      </c>
      <c r="AN27">
        <v>164.75559999999999</v>
      </c>
      <c r="AO27">
        <v>154.84440000000001</v>
      </c>
      <c r="AP27">
        <v>74.666700000000006</v>
      </c>
      <c r="AQ27">
        <v>74.222219999999993</v>
      </c>
      <c r="AR27">
        <v>73.666659999999993</v>
      </c>
      <c r="AS27">
        <v>73.111109999999996</v>
      </c>
      <c r="AT27">
        <v>72.888890000000004</v>
      </c>
      <c r="AU27">
        <v>72.44444</v>
      </c>
      <c r="AV27">
        <v>72.666659999999993</v>
      </c>
      <c r="AW27">
        <v>75.333340000000007</v>
      </c>
      <c r="AX27">
        <v>79.44444</v>
      </c>
      <c r="AY27">
        <v>83.44444</v>
      </c>
      <c r="AZ27">
        <v>87.44444</v>
      </c>
      <c r="BA27">
        <v>89.55556</v>
      </c>
      <c r="BB27">
        <v>90.44444</v>
      </c>
      <c r="BC27">
        <v>92.222219999999993</v>
      </c>
      <c r="BD27">
        <v>92.333340000000007</v>
      </c>
      <c r="BE27">
        <v>90.777780000000007</v>
      </c>
      <c r="BF27">
        <v>89.55556</v>
      </c>
      <c r="BG27">
        <v>86.888890000000004</v>
      </c>
      <c r="BH27">
        <v>83.222219999999993</v>
      </c>
      <c r="BI27">
        <v>79.777780000000007</v>
      </c>
      <c r="BJ27">
        <v>78.333340000000007</v>
      </c>
      <c r="BK27">
        <v>77.666659999999993</v>
      </c>
      <c r="BL27">
        <v>76.666659999999993</v>
      </c>
      <c r="BM27">
        <v>75.888890000000004</v>
      </c>
      <c r="BN27">
        <v>3.2975789999999998</v>
      </c>
      <c r="BO27">
        <v>3.8669639999999998</v>
      </c>
      <c r="BP27">
        <v>3.710636</v>
      </c>
      <c r="BQ27">
        <v>2.745044</v>
      </c>
      <c r="BR27">
        <v>1.5939719999999999</v>
      </c>
      <c r="BS27">
        <v>2.129696</v>
      </c>
      <c r="BT27">
        <v>0.39007819999999999</v>
      </c>
      <c r="BU27">
        <v>-0.78186040000000001</v>
      </c>
      <c r="BV27">
        <v>-1.4003129999999999</v>
      </c>
      <c r="BW27">
        <v>-0.45408720000000002</v>
      </c>
      <c r="BX27">
        <v>-1.03362</v>
      </c>
      <c r="BY27">
        <v>0.63403319999999996</v>
      </c>
      <c r="BZ27">
        <v>1.176585</v>
      </c>
      <c r="CA27">
        <v>4.8540039999999998</v>
      </c>
      <c r="CB27">
        <v>12.598509999999999</v>
      </c>
      <c r="CC27">
        <v>12.26741</v>
      </c>
      <c r="CD27">
        <v>11.58708</v>
      </c>
      <c r="CE27">
        <v>12.965109999999999</v>
      </c>
      <c r="CF27">
        <v>8.5773279999999996</v>
      </c>
      <c r="CG27">
        <v>3.283588</v>
      </c>
      <c r="CH27">
        <v>3.3157369999999999</v>
      </c>
      <c r="CI27">
        <v>-2.3366380000000002</v>
      </c>
      <c r="CJ27">
        <v>-1.0394300000000001</v>
      </c>
      <c r="CK27">
        <v>1.226866</v>
      </c>
      <c r="CL27" s="25">
        <v>4.3860780000000004</v>
      </c>
      <c r="CM27" s="25">
        <v>4.7629960000000002</v>
      </c>
      <c r="CN27" s="25">
        <v>3.9809109999999999</v>
      </c>
      <c r="CO27" s="25">
        <v>3.3099249999999998</v>
      </c>
      <c r="CP27" s="25">
        <v>2.8542800000000002</v>
      </c>
      <c r="CQ27" s="25">
        <v>0.99154640000000005</v>
      </c>
      <c r="CR27" s="25">
        <v>1.477166</v>
      </c>
      <c r="CS27" s="25">
        <v>0.86087460000000005</v>
      </c>
      <c r="CT27" s="25">
        <v>0.53923080000000001</v>
      </c>
      <c r="CU27" s="25">
        <v>0.78999600000000003</v>
      </c>
      <c r="CV27" s="25">
        <v>1.545229</v>
      </c>
      <c r="CW27" s="25">
        <v>0.47846939999999999</v>
      </c>
      <c r="CX27" s="25">
        <v>0.39839479999999999</v>
      </c>
      <c r="CY27" s="25">
        <v>1.082705</v>
      </c>
      <c r="CZ27" s="25">
        <v>4.9383439999999998</v>
      </c>
      <c r="DA27" s="25">
        <v>4.8010339999999996</v>
      </c>
      <c r="DB27" s="25">
        <v>5.1762670000000002</v>
      </c>
      <c r="DC27" s="25">
        <v>7.8779009999999996</v>
      </c>
      <c r="DD27" s="25">
        <v>4.9662360000000003</v>
      </c>
      <c r="DE27" s="25">
        <v>3.007838</v>
      </c>
      <c r="DF27" s="25">
        <v>2.5573619999999999</v>
      </c>
      <c r="DG27" s="25">
        <v>0.40203060000000002</v>
      </c>
      <c r="DH27" s="25">
        <v>0.24642620000000001</v>
      </c>
      <c r="DI27" s="25">
        <v>0.44460630000000001</v>
      </c>
    </row>
    <row r="28" spans="1:113" x14ac:dyDescent="0.25">
      <c r="A28" t="str">
        <f t="shared" si="0"/>
        <v>All_All_All_All_No_200 kW and above_2958465</v>
      </c>
      <c r="B28" t="s">
        <v>169</v>
      </c>
      <c r="C28" t="s">
        <v>179</v>
      </c>
      <c r="D28" t="s">
        <v>2</v>
      </c>
      <c r="E28" t="s">
        <v>2</v>
      </c>
      <c r="F28" t="s">
        <v>2</v>
      </c>
      <c r="G28" t="s">
        <v>2</v>
      </c>
      <c r="H28" t="s">
        <v>206</v>
      </c>
      <c r="I28" t="s">
        <v>39</v>
      </c>
      <c r="J28" s="11">
        <v>2958465</v>
      </c>
      <c r="K28">
        <v>15</v>
      </c>
      <c r="L28">
        <v>18</v>
      </c>
      <c r="M28">
        <v>531.66669999999999</v>
      </c>
      <c r="N28">
        <v>0</v>
      </c>
      <c r="O28">
        <v>0</v>
      </c>
      <c r="P28">
        <v>0</v>
      </c>
      <c r="Q28">
        <v>0</v>
      </c>
      <c r="R28">
        <v>150.8133</v>
      </c>
      <c r="S28">
        <v>146.44200000000001</v>
      </c>
      <c r="T28">
        <v>143.15170000000001</v>
      </c>
      <c r="U28">
        <v>143.45359999999999</v>
      </c>
      <c r="V28">
        <v>145.94829999999999</v>
      </c>
      <c r="W28">
        <v>155.49270000000001</v>
      </c>
      <c r="X28">
        <v>170.11099999999999</v>
      </c>
      <c r="Y28">
        <v>179.91980000000001</v>
      </c>
      <c r="Z28">
        <v>190.2456</v>
      </c>
      <c r="AA28">
        <v>201.5652</v>
      </c>
      <c r="AB28">
        <v>212.12950000000001</v>
      </c>
      <c r="AC28">
        <v>219.87790000000001</v>
      </c>
      <c r="AD28">
        <v>222.52099999999999</v>
      </c>
      <c r="AE28">
        <v>224.46430000000001</v>
      </c>
      <c r="AF28">
        <v>223.78559999999999</v>
      </c>
      <c r="AG28">
        <v>221.44589999999999</v>
      </c>
      <c r="AH28">
        <v>216.06479999999999</v>
      </c>
      <c r="AI28">
        <v>207.21459999999999</v>
      </c>
      <c r="AJ28">
        <v>192.48670000000001</v>
      </c>
      <c r="AK28">
        <v>183.82839999999999</v>
      </c>
      <c r="AL28">
        <v>175.46109999999999</v>
      </c>
      <c r="AM28">
        <v>169.38159999999999</v>
      </c>
      <c r="AN28">
        <v>162.79429999999999</v>
      </c>
      <c r="AO28">
        <v>155.25059999999999</v>
      </c>
      <c r="AP28">
        <v>72.418599999999998</v>
      </c>
      <c r="AQ28">
        <v>71.852670000000003</v>
      </c>
      <c r="AR28">
        <v>71.134100000000004</v>
      </c>
      <c r="AS28">
        <v>71.049270000000007</v>
      </c>
      <c r="AT28">
        <v>70.865399999999994</v>
      </c>
      <c r="AU28">
        <v>71.100960000000001</v>
      </c>
      <c r="AV28">
        <v>71.323849999999993</v>
      </c>
      <c r="AW28">
        <v>75.673919999999995</v>
      </c>
      <c r="AX28">
        <v>80.351789999999994</v>
      </c>
      <c r="AY28">
        <v>85.487799999999993</v>
      </c>
      <c r="AZ28">
        <v>90.145790000000005</v>
      </c>
      <c r="BA28">
        <v>92.32159</v>
      </c>
      <c r="BB28">
        <v>92.85324</v>
      </c>
      <c r="BC28">
        <v>92.51343</v>
      </c>
      <c r="BD28">
        <v>91.847909999999999</v>
      </c>
      <c r="BE28">
        <v>90.7209</v>
      </c>
      <c r="BF28">
        <v>88.831339999999997</v>
      </c>
      <c r="BG28">
        <v>85.517799999999994</v>
      </c>
      <c r="BH28">
        <v>81.145740000000004</v>
      </c>
      <c r="BI28">
        <v>78.106089999999995</v>
      </c>
      <c r="BJ28">
        <v>75.968410000000006</v>
      </c>
      <c r="BK28">
        <v>74.780050000000003</v>
      </c>
      <c r="BL28">
        <v>73.795630000000003</v>
      </c>
      <c r="BM28">
        <v>72.909970000000001</v>
      </c>
      <c r="BN28">
        <v>0.34366609999999997</v>
      </c>
      <c r="BO28">
        <v>0.112201</v>
      </c>
      <c r="BP28">
        <v>1.6518200000000001</v>
      </c>
      <c r="BQ28">
        <v>1.510378</v>
      </c>
      <c r="BR28">
        <v>0.98077329999999996</v>
      </c>
      <c r="BS28">
        <v>0.84356129999999996</v>
      </c>
      <c r="BT28">
        <v>0.55725749999999996</v>
      </c>
      <c r="BU28">
        <v>0.63549409999999995</v>
      </c>
      <c r="BV28">
        <v>-0.3208394</v>
      </c>
      <c r="BW28">
        <v>-1.740856</v>
      </c>
      <c r="BX28">
        <v>-1.73207</v>
      </c>
      <c r="BY28">
        <v>-1.1845829999999999</v>
      </c>
      <c r="BZ28">
        <v>0.87766659999999996</v>
      </c>
      <c r="CA28">
        <v>1.226388</v>
      </c>
      <c r="CB28">
        <v>1.803434</v>
      </c>
      <c r="CC28">
        <v>0.77859029999999996</v>
      </c>
      <c r="CD28">
        <v>5.8781199999999999E-2</v>
      </c>
      <c r="CE28">
        <v>9.84236E-2</v>
      </c>
      <c r="CF28">
        <v>0.47095229999999999</v>
      </c>
      <c r="CG28">
        <v>-0.2127638</v>
      </c>
      <c r="CH28">
        <v>-0.80897520000000001</v>
      </c>
      <c r="CI28">
        <v>-0.70825389999999999</v>
      </c>
      <c r="CJ28">
        <v>-1.0446839999999999</v>
      </c>
      <c r="CK28">
        <v>-8.3215700000000004E-2</v>
      </c>
      <c r="CL28" s="25">
        <v>0.2445272</v>
      </c>
      <c r="CM28" s="25">
        <v>0.25363200000000002</v>
      </c>
      <c r="CN28" s="25">
        <v>0.2010776</v>
      </c>
      <c r="CO28" s="25">
        <v>0.2100216</v>
      </c>
      <c r="CP28" s="25">
        <v>0.2181025</v>
      </c>
      <c r="CQ28" s="25">
        <v>0.20394080000000001</v>
      </c>
      <c r="CR28" s="25">
        <v>0.19331950000000001</v>
      </c>
      <c r="CS28" s="25">
        <v>0.15426599999999999</v>
      </c>
      <c r="CT28" s="25">
        <v>0.1350894</v>
      </c>
      <c r="CU28" s="25">
        <v>0.1855088</v>
      </c>
      <c r="CV28" s="25">
        <v>0.1647525</v>
      </c>
      <c r="CW28" s="25">
        <v>7.2426099999999993E-2</v>
      </c>
      <c r="CX28" s="25">
        <v>0.1621089</v>
      </c>
      <c r="CY28" s="25">
        <v>0.29154669999999999</v>
      </c>
      <c r="CZ28" s="25">
        <v>0.59706349999999997</v>
      </c>
      <c r="DA28" s="25">
        <v>0.68157630000000002</v>
      </c>
      <c r="DB28" s="25">
        <v>0.68908510000000001</v>
      </c>
      <c r="DC28" s="25">
        <v>0.91724209999999995</v>
      </c>
      <c r="DD28" s="25">
        <v>0.78431269999999997</v>
      </c>
      <c r="DE28" s="25">
        <v>0.64253139999999997</v>
      </c>
      <c r="DF28" s="25">
        <v>0.58578750000000002</v>
      </c>
      <c r="DG28" s="25">
        <v>0.31421749999999998</v>
      </c>
      <c r="DH28" s="25">
        <v>0.29643730000000001</v>
      </c>
      <c r="DI28" s="25">
        <v>0.29360579999999997</v>
      </c>
    </row>
    <row r="29" spans="1:113" x14ac:dyDescent="0.25">
      <c r="A29" t="str">
        <f t="shared" si="0"/>
        <v>All_All_All_All_Yes_200 kW and above_2958465</v>
      </c>
      <c r="B29" t="s">
        <v>169</v>
      </c>
      <c r="C29" t="s">
        <v>180</v>
      </c>
      <c r="D29" t="s">
        <v>2</v>
      </c>
      <c r="E29" t="s">
        <v>2</v>
      </c>
      <c r="F29" t="s">
        <v>2</v>
      </c>
      <c r="G29" t="s">
        <v>2</v>
      </c>
      <c r="H29" t="s">
        <v>207</v>
      </c>
      <c r="I29" t="s">
        <v>39</v>
      </c>
      <c r="J29" s="11">
        <v>2958465</v>
      </c>
      <c r="K29">
        <v>15</v>
      </c>
      <c r="L29">
        <v>18</v>
      </c>
      <c r="M29">
        <v>899.44439999999997</v>
      </c>
      <c r="N29">
        <v>0</v>
      </c>
      <c r="O29">
        <v>0</v>
      </c>
      <c r="P29">
        <v>0</v>
      </c>
      <c r="Q29">
        <v>0</v>
      </c>
      <c r="R29">
        <v>162.99359999999999</v>
      </c>
      <c r="S29">
        <v>158.74520000000001</v>
      </c>
      <c r="T29">
        <v>155.59719999999999</v>
      </c>
      <c r="U29">
        <v>154.06</v>
      </c>
      <c r="V29">
        <v>157.43520000000001</v>
      </c>
      <c r="W29">
        <v>167.9299</v>
      </c>
      <c r="X29">
        <v>182.4093</v>
      </c>
      <c r="Y29">
        <v>189.0926</v>
      </c>
      <c r="Z29">
        <v>196.22280000000001</v>
      </c>
      <c r="AA29">
        <v>201.82759999999999</v>
      </c>
      <c r="AB29">
        <v>209.72980000000001</v>
      </c>
      <c r="AC29">
        <v>212.3108</v>
      </c>
      <c r="AD29">
        <v>213.91390000000001</v>
      </c>
      <c r="AE29">
        <v>210.7893</v>
      </c>
      <c r="AF29">
        <v>203.4453</v>
      </c>
      <c r="AG29">
        <v>199.95750000000001</v>
      </c>
      <c r="AH29">
        <v>193.92189999999999</v>
      </c>
      <c r="AI29">
        <v>188.68780000000001</v>
      </c>
      <c r="AJ29">
        <v>182.90369999999999</v>
      </c>
      <c r="AK29">
        <v>177.53489999999999</v>
      </c>
      <c r="AL29">
        <v>170.95070000000001</v>
      </c>
      <c r="AM29">
        <v>174.33439999999999</v>
      </c>
      <c r="AN29">
        <v>172.03200000000001</v>
      </c>
      <c r="AO29">
        <v>166.1095</v>
      </c>
      <c r="AP29">
        <v>71.789100000000005</v>
      </c>
      <c r="AQ29">
        <v>71.190240000000003</v>
      </c>
      <c r="AR29">
        <v>70.48339</v>
      </c>
      <c r="AS29">
        <v>70.389759999999995</v>
      </c>
      <c r="AT29">
        <v>70.380970000000005</v>
      </c>
      <c r="AU29">
        <v>70.653149999999997</v>
      </c>
      <c r="AV29">
        <v>70.819839999999999</v>
      </c>
      <c r="AW29">
        <v>76.059330000000003</v>
      </c>
      <c r="AX29">
        <v>81.556449999999998</v>
      </c>
      <c r="AY29">
        <v>86.741600000000005</v>
      </c>
      <c r="AZ29">
        <v>90.662909999999997</v>
      </c>
      <c r="BA29">
        <v>92.474689999999995</v>
      </c>
      <c r="BB29">
        <v>93.106999999999999</v>
      </c>
      <c r="BC29">
        <v>92.917450000000002</v>
      </c>
      <c r="BD29">
        <v>92.212879999999998</v>
      </c>
      <c r="BE29">
        <v>91.011570000000006</v>
      </c>
      <c r="BF29">
        <v>89.044889999999995</v>
      </c>
      <c r="BG29">
        <v>85.561260000000004</v>
      </c>
      <c r="BH29">
        <v>80.928309999999996</v>
      </c>
      <c r="BI29">
        <v>77.465969999999999</v>
      </c>
      <c r="BJ29">
        <v>75.50412</v>
      </c>
      <c r="BK29">
        <v>74.317790000000002</v>
      </c>
      <c r="BL29">
        <v>73.211550000000003</v>
      </c>
      <c r="BM29">
        <v>72.226780000000005</v>
      </c>
      <c r="BN29">
        <v>9.0845899999999993E-2</v>
      </c>
      <c r="BO29">
        <v>0.12888520000000001</v>
      </c>
      <c r="BP29">
        <v>0.36776310000000001</v>
      </c>
      <c r="BQ29">
        <v>0.54621620000000004</v>
      </c>
      <c r="BR29">
        <v>0.63893739999999999</v>
      </c>
      <c r="BS29">
        <v>0.88245750000000001</v>
      </c>
      <c r="BT29">
        <v>0.65619070000000002</v>
      </c>
      <c r="BU29">
        <v>1.433209</v>
      </c>
      <c r="BV29">
        <v>-0.76753079999999996</v>
      </c>
      <c r="BW29">
        <v>-0.93645710000000004</v>
      </c>
      <c r="BX29">
        <v>-2.586579</v>
      </c>
      <c r="BY29">
        <v>-1.9026149999999999</v>
      </c>
      <c r="BZ29">
        <v>-1.1221239999999999</v>
      </c>
      <c r="CA29">
        <v>2.8414489999999999</v>
      </c>
      <c r="CB29">
        <v>7.8573519999999997</v>
      </c>
      <c r="CC29">
        <v>5.6981409999999997</v>
      </c>
      <c r="CD29">
        <v>4.3568819999999997</v>
      </c>
      <c r="CE29">
        <v>4.1576040000000001</v>
      </c>
      <c r="CF29">
        <v>2.9106700000000001</v>
      </c>
      <c r="CG29">
        <v>1.868997</v>
      </c>
      <c r="CH29">
        <v>0.870062</v>
      </c>
      <c r="CI29">
        <v>-0.75953579999999998</v>
      </c>
      <c r="CJ29">
        <v>-1.3871290000000001</v>
      </c>
      <c r="CK29">
        <v>-0.60027909999999995</v>
      </c>
      <c r="CL29" s="25">
        <v>0.25980579999999998</v>
      </c>
      <c r="CM29" s="25">
        <v>0.2431053</v>
      </c>
      <c r="CN29" s="25">
        <v>0.21026980000000001</v>
      </c>
      <c r="CO29" s="25">
        <v>0.19943610000000001</v>
      </c>
      <c r="CP29" s="25">
        <v>0.1805069</v>
      </c>
      <c r="CQ29" s="25">
        <v>0.1321444</v>
      </c>
      <c r="CR29" s="25">
        <v>0.17260690000000001</v>
      </c>
      <c r="CS29" s="25">
        <v>0.1229504</v>
      </c>
      <c r="CT29" s="25">
        <v>0.12521979999999999</v>
      </c>
      <c r="CU29" s="25">
        <v>0.205285</v>
      </c>
      <c r="CV29" s="25">
        <v>0.27968100000000001</v>
      </c>
      <c r="CW29" s="25">
        <v>0.12643840000000001</v>
      </c>
      <c r="CX29" s="25">
        <v>0.16527849999999999</v>
      </c>
      <c r="CY29" s="25">
        <v>0.44698909999999997</v>
      </c>
      <c r="CZ29" s="25">
        <v>1.384293</v>
      </c>
      <c r="DA29" s="25">
        <v>1.4720549999999999</v>
      </c>
      <c r="DB29" s="25">
        <v>1.4935700000000001</v>
      </c>
      <c r="DC29" s="25">
        <v>1.7591349999999999</v>
      </c>
      <c r="DD29" s="25">
        <v>1.0406089999999999</v>
      </c>
      <c r="DE29" s="25">
        <v>0.79110190000000002</v>
      </c>
      <c r="DF29" s="25">
        <v>0.80206409999999995</v>
      </c>
      <c r="DG29" s="25">
        <v>0.35044989999999998</v>
      </c>
      <c r="DH29" s="25">
        <v>0.38308429999999999</v>
      </c>
      <c r="DI29" s="25">
        <v>0.34688639999999998</v>
      </c>
    </row>
    <row r="30" spans="1:113" x14ac:dyDescent="0.25">
      <c r="A30" t="str">
        <f t="shared" si="0"/>
        <v>All_All_All_No_All_200 kW and above_2958465</v>
      </c>
      <c r="B30" t="s">
        <v>169</v>
      </c>
      <c r="C30" t="s">
        <v>181</v>
      </c>
      <c r="D30" t="s">
        <v>2</v>
      </c>
      <c r="E30" t="s">
        <v>2</v>
      </c>
      <c r="F30" t="s">
        <v>2</v>
      </c>
      <c r="G30" t="s">
        <v>206</v>
      </c>
      <c r="H30" t="s">
        <v>2</v>
      </c>
      <c r="I30" t="s">
        <v>39</v>
      </c>
      <c r="J30" s="11">
        <v>2958465</v>
      </c>
      <c r="K30">
        <v>15</v>
      </c>
      <c r="L30">
        <v>18</v>
      </c>
      <c r="M30">
        <v>1410.1110000000001</v>
      </c>
      <c r="N30">
        <v>0</v>
      </c>
      <c r="O30">
        <v>0</v>
      </c>
      <c r="P30">
        <v>0</v>
      </c>
      <c r="Q30">
        <v>0</v>
      </c>
      <c r="R30">
        <v>159.37299999999999</v>
      </c>
      <c r="S30">
        <v>155.10890000000001</v>
      </c>
      <c r="T30">
        <v>152.00659999999999</v>
      </c>
      <c r="U30">
        <v>151.15639999999999</v>
      </c>
      <c r="V30">
        <v>154.3005</v>
      </c>
      <c r="W30">
        <v>164.55869999999999</v>
      </c>
      <c r="X30">
        <v>178.65790000000001</v>
      </c>
      <c r="Y30">
        <v>186.44990000000001</v>
      </c>
      <c r="Z30">
        <v>194.68989999999999</v>
      </c>
      <c r="AA30">
        <v>202.38730000000001</v>
      </c>
      <c r="AB30">
        <v>211.1104</v>
      </c>
      <c r="AC30">
        <v>215.36680000000001</v>
      </c>
      <c r="AD30">
        <v>217.39609999999999</v>
      </c>
      <c r="AE30">
        <v>216.1412</v>
      </c>
      <c r="AF30">
        <v>211.4427</v>
      </c>
      <c r="AG30">
        <v>208.61529999999999</v>
      </c>
      <c r="AH30">
        <v>203.005</v>
      </c>
      <c r="AI30">
        <v>196.44479999999999</v>
      </c>
      <c r="AJ30">
        <v>187.2346</v>
      </c>
      <c r="AK30">
        <v>180.59690000000001</v>
      </c>
      <c r="AL30">
        <v>173.4452</v>
      </c>
      <c r="AM30">
        <v>173.61150000000001</v>
      </c>
      <c r="AN30">
        <v>169.7807</v>
      </c>
      <c r="AO30">
        <v>163.2474</v>
      </c>
      <c r="AP30">
        <v>72.363100000000003</v>
      </c>
      <c r="AQ30">
        <v>71.811199999999999</v>
      </c>
      <c r="AR30">
        <v>71.098590000000002</v>
      </c>
      <c r="AS30">
        <v>71.081119999999999</v>
      </c>
      <c r="AT30">
        <v>70.993610000000004</v>
      </c>
      <c r="AU30">
        <v>71.270939999999996</v>
      </c>
      <c r="AV30">
        <v>71.400909999999996</v>
      </c>
      <c r="AW30">
        <v>75.865970000000004</v>
      </c>
      <c r="AX30">
        <v>80.463489999999993</v>
      </c>
      <c r="AY30">
        <v>85.119879999999995</v>
      </c>
      <c r="AZ30">
        <v>89.102900000000005</v>
      </c>
      <c r="BA30">
        <v>90.8339</v>
      </c>
      <c r="BB30">
        <v>91.35033</v>
      </c>
      <c r="BC30">
        <v>91.188249999999996</v>
      </c>
      <c r="BD30">
        <v>90.526790000000005</v>
      </c>
      <c r="BE30">
        <v>89.507949999999994</v>
      </c>
      <c r="BF30">
        <v>87.741370000000003</v>
      </c>
      <c r="BG30">
        <v>84.376459999999994</v>
      </c>
      <c r="BH30">
        <v>80.331810000000004</v>
      </c>
      <c r="BI30">
        <v>77.455709999999996</v>
      </c>
      <c r="BJ30">
        <v>75.604320000000001</v>
      </c>
      <c r="BK30">
        <v>74.661190000000005</v>
      </c>
      <c r="BL30">
        <v>73.748980000000003</v>
      </c>
      <c r="BM30">
        <v>72.885090000000005</v>
      </c>
      <c r="BN30">
        <v>0.19092149999999999</v>
      </c>
      <c r="BO30">
        <v>0.1263638</v>
      </c>
      <c r="BP30">
        <v>0.85731500000000005</v>
      </c>
      <c r="BQ30">
        <v>0.91960310000000001</v>
      </c>
      <c r="BR30">
        <v>0.77191869999999996</v>
      </c>
      <c r="BS30">
        <v>0.8763938</v>
      </c>
      <c r="BT30">
        <v>0.62228570000000005</v>
      </c>
      <c r="BU30">
        <v>1.1472180000000001</v>
      </c>
      <c r="BV30">
        <v>-0.61869459999999998</v>
      </c>
      <c r="BW30">
        <v>-1.2579849999999999</v>
      </c>
      <c r="BX30">
        <v>-2.273482</v>
      </c>
      <c r="BY30">
        <v>-1.6424049999999999</v>
      </c>
      <c r="BZ30">
        <v>-0.38062689999999999</v>
      </c>
      <c r="CA30">
        <v>2.2369129999999999</v>
      </c>
      <c r="CB30">
        <v>5.6095100000000002</v>
      </c>
      <c r="CC30">
        <v>3.8660320000000001</v>
      </c>
      <c r="CD30">
        <v>2.7455210000000001</v>
      </c>
      <c r="CE30">
        <v>2.6126459999999998</v>
      </c>
      <c r="CF30">
        <v>1.9816940000000001</v>
      </c>
      <c r="CG30">
        <v>1.0943860000000001</v>
      </c>
      <c r="CH30">
        <v>0.26437480000000002</v>
      </c>
      <c r="CI30">
        <v>-0.71873900000000002</v>
      </c>
      <c r="CJ30">
        <v>-1.249579</v>
      </c>
      <c r="CK30">
        <v>-0.39992139999999998</v>
      </c>
      <c r="CL30" s="25">
        <v>0.14014879999999999</v>
      </c>
      <c r="CM30" s="25">
        <v>0.13461870000000001</v>
      </c>
      <c r="CN30" s="25">
        <v>0.1138356</v>
      </c>
      <c r="CO30" s="25">
        <v>0.11071250000000001</v>
      </c>
      <c r="CP30" s="25">
        <v>0.10416880000000001</v>
      </c>
      <c r="CQ30" s="25">
        <v>8.2354300000000005E-2</v>
      </c>
      <c r="CR30" s="25">
        <v>9.7458900000000001E-2</v>
      </c>
      <c r="CS30" s="25">
        <v>7.1738099999999999E-2</v>
      </c>
      <c r="CT30" s="25">
        <v>6.9946800000000003E-2</v>
      </c>
      <c r="CU30" s="25">
        <v>0.1095207</v>
      </c>
      <c r="CV30" s="25">
        <v>0.13694700000000001</v>
      </c>
      <c r="CW30" s="25">
        <v>6.16429E-2</v>
      </c>
      <c r="CX30" s="25">
        <v>9.0172199999999994E-2</v>
      </c>
      <c r="CY30" s="25">
        <v>0.22307850000000001</v>
      </c>
      <c r="CZ30" s="25">
        <v>0.64760169999999995</v>
      </c>
      <c r="DA30" s="25">
        <v>0.69511279999999998</v>
      </c>
      <c r="DB30" s="25">
        <v>0.70480080000000001</v>
      </c>
      <c r="DC30" s="25">
        <v>0.84512050000000005</v>
      </c>
      <c r="DD30" s="25">
        <v>0.53410880000000005</v>
      </c>
      <c r="DE30" s="25">
        <v>0.41248030000000002</v>
      </c>
      <c r="DF30" s="25">
        <v>0.4088137</v>
      </c>
      <c r="DG30" s="25">
        <v>0.18698409999999999</v>
      </c>
      <c r="DH30" s="25">
        <v>0.19768179999999999</v>
      </c>
      <c r="DI30" s="25">
        <v>0.18257380000000001</v>
      </c>
    </row>
    <row r="31" spans="1:113" x14ac:dyDescent="0.25">
      <c r="A31" t="str">
        <f t="shared" si="0"/>
        <v>All_All_All_Yes_All_200 kW and above_2958465</v>
      </c>
      <c r="B31" t="s">
        <v>169</v>
      </c>
      <c r="C31" t="s">
        <v>182</v>
      </c>
      <c r="D31" t="s">
        <v>2</v>
      </c>
      <c r="E31" t="s">
        <v>2</v>
      </c>
      <c r="F31" t="s">
        <v>2</v>
      </c>
      <c r="G31" t="s">
        <v>207</v>
      </c>
      <c r="H31" t="s">
        <v>2</v>
      </c>
      <c r="I31" t="s">
        <v>39</v>
      </c>
      <c r="J31" s="11">
        <v>2958465</v>
      </c>
      <c r="K31">
        <v>15</v>
      </c>
      <c r="L31">
        <v>18</v>
      </c>
      <c r="M31">
        <v>21</v>
      </c>
      <c r="N31">
        <v>0</v>
      </c>
      <c r="O31">
        <v>0</v>
      </c>
      <c r="P31">
        <v>0</v>
      </c>
      <c r="Q31">
        <v>0</v>
      </c>
      <c r="R31">
        <v>97.734710000000007</v>
      </c>
      <c r="S31">
        <v>91.428569999999993</v>
      </c>
      <c r="T31">
        <v>81.610900000000001</v>
      </c>
      <c r="U31">
        <v>80.506770000000003</v>
      </c>
      <c r="V31">
        <v>77.103809999999996</v>
      </c>
      <c r="W31">
        <v>79.416719999999998</v>
      </c>
      <c r="X31">
        <v>122.94759999999999</v>
      </c>
      <c r="Y31">
        <v>134.31559999999999</v>
      </c>
      <c r="Z31">
        <v>147.8218</v>
      </c>
      <c r="AA31">
        <v>157.60040000000001</v>
      </c>
      <c r="AB31">
        <v>177.7825</v>
      </c>
      <c r="AC31">
        <v>198.68629999999999</v>
      </c>
      <c r="AD31">
        <v>198.0001</v>
      </c>
      <c r="AE31">
        <v>197.63499999999999</v>
      </c>
      <c r="AF31">
        <v>181.40360000000001</v>
      </c>
      <c r="AG31">
        <v>162.63560000000001</v>
      </c>
      <c r="AH31">
        <v>144.61060000000001</v>
      </c>
      <c r="AI31">
        <v>136.8715</v>
      </c>
      <c r="AJ31">
        <v>134.7106</v>
      </c>
      <c r="AK31">
        <v>131.26009999999999</v>
      </c>
      <c r="AL31">
        <v>117.6443</v>
      </c>
      <c r="AM31">
        <v>97.484340000000003</v>
      </c>
      <c r="AN31">
        <v>89.323920000000001</v>
      </c>
      <c r="AO31">
        <v>83.372799999999998</v>
      </c>
      <c r="AP31">
        <v>71.474299999999999</v>
      </c>
      <c r="AQ31">
        <v>70.82696</v>
      </c>
      <c r="AR31">
        <v>70.116669999999999</v>
      </c>
      <c r="AS31">
        <v>69.889920000000004</v>
      </c>
      <c r="AT31">
        <v>69.815839999999994</v>
      </c>
      <c r="AU31">
        <v>70.033540000000002</v>
      </c>
      <c r="AV31">
        <v>70.338269999999994</v>
      </c>
      <c r="AW31">
        <v>75.953500000000005</v>
      </c>
      <c r="AX31">
        <v>82.148560000000003</v>
      </c>
      <c r="AY31">
        <v>88.27243</v>
      </c>
      <c r="AZ31">
        <v>92.97757</v>
      </c>
      <c r="BA31">
        <v>95.386830000000003</v>
      </c>
      <c r="BB31">
        <v>96.115020000000001</v>
      </c>
      <c r="BC31">
        <v>95.689920000000001</v>
      </c>
      <c r="BD31">
        <v>94.951639999999998</v>
      </c>
      <c r="BE31">
        <v>93.496510000000001</v>
      </c>
      <c r="BF31">
        <v>91.246089999999995</v>
      </c>
      <c r="BG31">
        <v>87.746089999999995</v>
      </c>
      <c r="BH31">
        <v>82.320790000000002</v>
      </c>
      <c r="BI31">
        <v>78.267690000000002</v>
      </c>
      <c r="BJ31">
        <v>75.882300000000001</v>
      </c>
      <c r="BK31">
        <v>74.23415</v>
      </c>
      <c r="BL31">
        <v>72.910290000000003</v>
      </c>
      <c r="BM31">
        <v>71.818309999999997</v>
      </c>
      <c r="BN31">
        <v>-0.2282816</v>
      </c>
      <c r="BO31">
        <v>-0.1242106</v>
      </c>
      <c r="BP31">
        <v>4.3138999999999999E-3</v>
      </c>
      <c r="BQ31">
        <v>-0.115906</v>
      </c>
      <c r="BR31">
        <v>0.36390850000000002</v>
      </c>
      <c r="BS31">
        <v>0.30486980000000002</v>
      </c>
      <c r="BT31">
        <v>0.42811100000000002</v>
      </c>
      <c r="BU31">
        <v>0.44087799999999999</v>
      </c>
      <c r="BV31">
        <v>0.5474869</v>
      </c>
      <c r="BW31">
        <v>0.28819719999999999</v>
      </c>
      <c r="BX31">
        <v>-1.976432</v>
      </c>
      <c r="BY31">
        <v>-1.1964680000000001</v>
      </c>
      <c r="BZ31">
        <v>-0.28264850000000002</v>
      </c>
      <c r="CA31">
        <v>2.5456910000000001</v>
      </c>
      <c r="CB31">
        <v>5.5259200000000002</v>
      </c>
      <c r="CC31">
        <v>4.1703390000000002</v>
      </c>
      <c r="CD31">
        <v>3.7397520000000002</v>
      </c>
      <c r="CE31">
        <v>5.1305440000000004</v>
      </c>
      <c r="CF31">
        <v>3.5222549999999999</v>
      </c>
      <c r="CG31">
        <v>1.17778</v>
      </c>
      <c r="CH31">
        <v>-0.96812319999999996</v>
      </c>
      <c r="CI31">
        <v>-2.2006359999999998</v>
      </c>
      <c r="CJ31">
        <v>-1.9535499999999999</v>
      </c>
      <c r="CK31">
        <v>-0.96319330000000003</v>
      </c>
      <c r="CL31" s="25">
        <v>1.42781</v>
      </c>
      <c r="CM31" s="25">
        <v>1.5615479999999999</v>
      </c>
      <c r="CN31" s="25">
        <v>1.348144</v>
      </c>
      <c r="CO31" s="25">
        <v>1.2886359999999999</v>
      </c>
      <c r="CP31" s="25">
        <v>1.248132</v>
      </c>
      <c r="CQ31" s="25">
        <v>1.8101739999999999</v>
      </c>
      <c r="CR31" s="25">
        <v>1.1245050000000001</v>
      </c>
      <c r="CS31" s="25">
        <v>0.97124010000000005</v>
      </c>
      <c r="CT31" s="25">
        <v>0.91906849999999995</v>
      </c>
      <c r="CU31" s="25">
        <v>1.6800600000000001</v>
      </c>
      <c r="CV31" s="25">
        <v>1.190952</v>
      </c>
      <c r="CW31" s="25">
        <v>0.43025989999999997</v>
      </c>
      <c r="CX31" s="25">
        <v>0.53061449999999999</v>
      </c>
      <c r="CY31" s="25">
        <v>1.028235</v>
      </c>
      <c r="CZ31" s="25">
        <v>2.1877330000000001</v>
      </c>
      <c r="DA31" s="25">
        <v>3.1338149999999998</v>
      </c>
      <c r="DB31" s="25">
        <v>3.7334830000000001</v>
      </c>
      <c r="DC31" s="25">
        <v>4.4634159999999996</v>
      </c>
      <c r="DD31" s="25">
        <v>3.4591880000000002</v>
      </c>
      <c r="DE31" s="25">
        <v>3.2752880000000002</v>
      </c>
      <c r="DF31" s="25">
        <v>3.5460400000000001</v>
      </c>
      <c r="DG31" s="25">
        <v>1.2063980000000001</v>
      </c>
      <c r="DH31" s="25">
        <v>1.441945</v>
      </c>
      <c r="DI31" s="25">
        <v>1.3432010000000001</v>
      </c>
    </row>
    <row r="32" spans="1:113" x14ac:dyDescent="0.25">
      <c r="A32" t="str">
        <f t="shared" si="0"/>
        <v>All_1. Agriculture, Mining &amp; Construction_All_All_All_All_2958465</v>
      </c>
      <c r="B32" t="s">
        <v>169</v>
      </c>
      <c r="C32" t="s">
        <v>183</v>
      </c>
      <c r="D32" t="s">
        <v>2</v>
      </c>
      <c r="E32" t="s">
        <v>36</v>
      </c>
      <c r="F32" t="s">
        <v>2</v>
      </c>
      <c r="G32" t="s">
        <v>2</v>
      </c>
      <c r="H32" t="s">
        <v>2</v>
      </c>
      <c r="I32" t="s">
        <v>2</v>
      </c>
      <c r="J32" s="11">
        <v>2958465</v>
      </c>
      <c r="K32">
        <v>15</v>
      </c>
      <c r="L32">
        <v>18</v>
      </c>
      <c r="M32">
        <v>417.55560000000003</v>
      </c>
      <c r="N32">
        <v>0</v>
      </c>
      <c r="O32">
        <v>0</v>
      </c>
      <c r="P32">
        <v>0</v>
      </c>
      <c r="Q32">
        <v>0</v>
      </c>
      <c r="R32">
        <v>19.849129999999999</v>
      </c>
      <c r="S32">
        <v>19.34431</v>
      </c>
      <c r="T32">
        <v>19.07339</v>
      </c>
      <c r="U32">
        <v>18.986650000000001</v>
      </c>
      <c r="V32">
        <v>19.32621</v>
      </c>
      <c r="W32">
        <v>22.078299999999999</v>
      </c>
      <c r="X32">
        <v>27.42501</v>
      </c>
      <c r="Y32">
        <v>30.11205</v>
      </c>
      <c r="Z32">
        <v>31.964739999999999</v>
      </c>
      <c r="AA32">
        <v>33.16093</v>
      </c>
      <c r="AB32">
        <v>34.4054</v>
      </c>
      <c r="AC32">
        <v>35.705039999999997</v>
      </c>
      <c r="AD32">
        <v>35.80227</v>
      </c>
      <c r="AE32">
        <v>35.976379999999999</v>
      </c>
      <c r="AF32">
        <v>34.748649999999998</v>
      </c>
      <c r="AG32">
        <v>32.410870000000003</v>
      </c>
      <c r="AH32">
        <v>30.181570000000001</v>
      </c>
      <c r="AI32">
        <v>27.675059999999998</v>
      </c>
      <c r="AJ32">
        <v>24.8935</v>
      </c>
      <c r="AK32">
        <v>23.981449999999999</v>
      </c>
      <c r="AL32">
        <v>23.01465</v>
      </c>
      <c r="AM32">
        <v>23.272780000000001</v>
      </c>
      <c r="AN32">
        <v>22.363440000000001</v>
      </c>
      <c r="AO32">
        <v>21.159079999999999</v>
      </c>
      <c r="AP32">
        <v>71.924800000000005</v>
      </c>
      <c r="AQ32">
        <v>71.305760000000006</v>
      </c>
      <c r="AR32">
        <v>70.446510000000004</v>
      </c>
      <c r="AS32">
        <v>70.700689999999994</v>
      </c>
      <c r="AT32">
        <v>70.691059999999993</v>
      </c>
      <c r="AU32">
        <v>71.217410000000001</v>
      </c>
      <c r="AV32">
        <v>71.52816</v>
      </c>
      <c r="AW32">
        <v>76.609260000000006</v>
      </c>
      <c r="AX32">
        <v>81.384029999999996</v>
      </c>
      <c r="AY32">
        <v>86.16601</v>
      </c>
      <c r="AZ32">
        <v>90.067539999999994</v>
      </c>
      <c r="BA32">
        <v>91.941249999999997</v>
      </c>
      <c r="BB32">
        <v>92.572090000000003</v>
      </c>
      <c r="BC32">
        <v>91.99512</v>
      </c>
      <c r="BD32">
        <v>91.196719999999999</v>
      </c>
      <c r="BE32">
        <v>90.161389999999997</v>
      </c>
      <c r="BF32">
        <v>88.32593</v>
      </c>
      <c r="BG32">
        <v>84.912279999999996</v>
      </c>
      <c r="BH32">
        <v>80.334879999999998</v>
      </c>
      <c r="BI32">
        <v>77.120369999999994</v>
      </c>
      <c r="BJ32">
        <v>74.982960000000006</v>
      </c>
      <c r="BK32">
        <v>74.021829999999994</v>
      </c>
      <c r="BL32">
        <v>73.271839999999997</v>
      </c>
      <c r="BM32">
        <v>72.234989999999996</v>
      </c>
      <c r="BN32">
        <v>4.8720800000000002E-2</v>
      </c>
      <c r="BO32">
        <v>-1.7363699999999999E-2</v>
      </c>
      <c r="BP32">
        <v>6.2891000000000002E-2</v>
      </c>
      <c r="BQ32">
        <v>-8.21379E-2</v>
      </c>
      <c r="BR32">
        <v>-0.17956759999999999</v>
      </c>
      <c r="BS32">
        <v>-0.1130722</v>
      </c>
      <c r="BT32">
        <v>0.75740719999999995</v>
      </c>
      <c r="BU32">
        <v>0.40720729999999999</v>
      </c>
      <c r="BV32">
        <v>-3.2331899999999997E-2</v>
      </c>
      <c r="BW32">
        <v>-0.26333610000000002</v>
      </c>
      <c r="BX32">
        <v>-0.2976702</v>
      </c>
      <c r="BY32">
        <v>0.1611186</v>
      </c>
      <c r="BZ32">
        <v>0.21855840000000001</v>
      </c>
      <c r="CA32">
        <v>0.44047960000000003</v>
      </c>
      <c r="CB32">
        <v>-8.8068400000000005E-2</v>
      </c>
      <c r="CC32">
        <v>-0.70082639999999996</v>
      </c>
      <c r="CD32">
        <v>-1.0618449999999999</v>
      </c>
      <c r="CE32">
        <v>-0.93990090000000004</v>
      </c>
      <c r="CF32">
        <v>-0.69949740000000005</v>
      </c>
      <c r="CG32">
        <v>-0.5852657</v>
      </c>
      <c r="CH32">
        <v>-0.33128829999999998</v>
      </c>
      <c r="CI32">
        <v>7.9560000000000004E-4</v>
      </c>
      <c r="CJ32">
        <v>5.1268300000000003E-2</v>
      </c>
      <c r="CK32">
        <v>0.21275810000000001</v>
      </c>
      <c r="CL32" s="25">
        <v>1.6484E-3</v>
      </c>
      <c r="CM32" s="25">
        <v>8.0820000000000002E-4</v>
      </c>
      <c r="CN32" s="25">
        <v>7.7510000000000003E-4</v>
      </c>
      <c r="CO32" s="25">
        <v>2.1048E-3</v>
      </c>
      <c r="CP32" s="25">
        <v>7.3915999999999999E-3</v>
      </c>
      <c r="CQ32" s="25">
        <v>2.2993599999999999E-2</v>
      </c>
      <c r="CR32" s="25">
        <v>2.1358599999999998E-2</v>
      </c>
      <c r="CS32" s="25">
        <v>1.8452799999999998E-2</v>
      </c>
      <c r="CT32" s="25">
        <v>1.4283199999999999E-2</v>
      </c>
      <c r="CU32" s="25">
        <v>1.6978199999999999E-2</v>
      </c>
      <c r="CV32" s="25">
        <v>7.6800000000000002E-3</v>
      </c>
      <c r="CW32" s="25">
        <v>2.9123E-3</v>
      </c>
      <c r="CX32" s="25">
        <v>8.5603999999999993E-3</v>
      </c>
      <c r="CY32" s="25">
        <v>2.9967799999999999E-2</v>
      </c>
      <c r="CZ32" s="25">
        <v>4.3462199999999999E-2</v>
      </c>
      <c r="DA32" s="25">
        <v>5.3180199999999997E-2</v>
      </c>
      <c r="DB32" s="25">
        <v>6.24684E-2</v>
      </c>
      <c r="DC32" s="25">
        <v>5.47565E-2</v>
      </c>
      <c r="DD32" s="25">
        <v>3.2211799999999999E-2</v>
      </c>
      <c r="DE32" s="25">
        <v>1.72555E-2</v>
      </c>
      <c r="DF32" s="25">
        <v>7.0816999999999998E-3</v>
      </c>
      <c r="DG32" s="25">
        <v>1.5142000000000001E-3</v>
      </c>
      <c r="DH32" s="25">
        <v>2.1220000000000002E-3</v>
      </c>
      <c r="DI32" s="25">
        <v>3.4382000000000002E-3</v>
      </c>
    </row>
    <row r="33" spans="1:113" x14ac:dyDescent="0.25">
      <c r="A33" t="str">
        <f t="shared" si="0"/>
        <v>All_2. Manufacturing_All_All_All_All_2958465</v>
      </c>
      <c r="B33" t="s">
        <v>169</v>
      </c>
      <c r="C33" t="s">
        <v>184</v>
      </c>
      <c r="D33" t="s">
        <v>2</v>
      </c>
      <c r="E33" t="s">
        <v>37</v>
      </c>
      <c r="F33" t="s">
        <v>2</v>
      </c>
      <c r="G33" t="s">
        <v>2</v>
      </c>
      <c r="H33" t="s">
        <v>2</v>
      </c>
      <c r="I33" t="s">
        <v>2</v>
      </c>
      <c r="J33" s="11">
        <v>2958465</v>
      </c>
      <c r="K33">
        <v>15</v>
      </c>
      <c r="L33">
        <v>18</v>
      </c>
      <c r="M33">
        <v>1149.444</v>
      </c>
      <c r="N33">
        <v>0</v>
      </c>
      <c r="O33">
        <v>0</v>
      </c>
      <c r="P33">
        <v>0</v>
      </c>
      <c r="Q33">
        <v>0</v>
      </c>
      <c r="R33">
        <v>49.777819999999998</v>
      </c>
      <c r="S33">
        <v>47.910580000000003</v>
      </c>
      <c r="T33">
        <v>46.8857</v>
      </c>
      <c r="U33">
        <v>47.121409999999997</v>
      </c>
      <c r="V33">
        <v>49.02993</v>
      </c>
      <c r="W33">
        <v>54.66919</v>
      </c>
      <c r="X33">
        <v>60.996099999999998</v>
      </c>
      <c r="Y33">
        <v>65.760159999999999</v>
      </c>
      <c r="Z33">
        <v>70.157110000000003</v>
      </c>
      <c r="AA33">
        <v>72.905760000000001</v>
      </c>
      <c r="AB33">
        <v>75.667259999999999</v>
      </c>
      <c r="AC33">
        <v>76.986800000000002</v>
      </c>
      <c r="AD33">
        <v>77.577179999999998</v>
      </c>
      <c r="AE33">
        <v>77.792959999999994</v>
      </c>
      <c r="AF33">
        <v>75.533550000000005</v>
      </c>
      <c r="AG33">
        <v>72.991259999999997</v>
      </c>
      <c r="AH33">
        <v>69.668030000000002</v>
      </c>
      <c r="AI33">
        <v>65.622630000000001</v>
      </c>
      <c r="AJ33">
        <v>62.142449999999997</v>
      </c>
      <c r="AK33">
        <v>59.218110000000003</v>
      </c>
      <c r="AL33">
        <v>56.745139999999999</v>
      </c>
      <c r="AM33">
        <v>55.625019999999999</v>
      </c>
      <c r="AN33">
        <v>53.892659999999999</v>
      </c>
      <c r="AO33">
        <v>51.724319999999999</v>
      </c>
      <c r="AP33">
        <v>71.749899999999997</v>
      </c>
      <c r="AQ33">
        <v>71.125640000000004</v>
      </c>
      <c r="AR33">
        <v>70.368920000000003</v>
      </c>
      <c r="AS33">
        <v>70.482740000000007</v>
      </c>
      <c r="AT33">
        <v>70.509060000000005</v>
      </c>
      <c r="AU33">
        <v>70.910640000000001</v>
      </c>
      <c r="AV33">
        <v>71.088560000000001</v>
      </c>
      <c r="AW33">
        <v>76.190479999999994</v>
      </c>
      <c r="AX33">
        <v>81.112489999999994</v>
      </c>
      <c r="AY33">
        <v>85.892150000000001</v>
      </c>
      <c r="AZ33">
        <v>89.676509999999993</v>
      </c>
      <c r="BA33">
        <v>91.324550000000002</v>
      </c>
      <c r="BB33">
        <v>91.939099999999996</v>
      </c>
      <c r="BC33">
        <v>91.524479999999997</v>
      </c>
      <c r="BD33">
        <v>90.730279999999993</v>
      </c>
      <c r="BE33">
        <v>89.712530000000001</v>
      </c>
      <c r="BF33">
        <v>87.850899999999996</v>
      </c>
      <c r="BG33">
        <v>84.410030000000006</v>
      </c>
      <c r="BH33">
        <v>80.02937</v>
      </c>
      <c r="BI33">
        <v>76.924250000000001</v>
      </c>
      <c r="BJ33">
        <v>74.950919999999996</v>
      </c>
      <c r="BK33">
        <v>73.996250000000003</v>
      </c>
      <c r="BL33">
        <v>73.070369999999997</v>
      </c>
      <c r="BM33">
        <v>72.104929999999996</v>
      </c>
      <c r="BN33">
        <v>-0.95935459999999995</v>
      </c>
      <c r="BO33">
        <v>-0.70458310000000002</v>
      </c>
      <c r="BP33">
        <v>-0.55525159999999996</v>
      </c>
      <c r="BQ33">
        <v>-0.71772539999999996</v>
      </c>
      <c r="BR33">
        <v>-0.77130469999999995</v>
      </c>
      <c r="BS33">
        <v>-0.6819556</v>
      </c>
      <c r="BT33">
        <v>0.34225899999999998</v>
      </c>
      <c r="BU33">
        <v>1.8034790000000001</v>
      </c>
      <c r="BV33">
        <v>0.70142110000000002</v>
      </c>
      <c r="BW33">
        <v>0.1083404</v>
      </c>
      <c r="BX33">
        <v>-0.1009273</v>
      </c>
      <c r="BY33">
        <v>5.0952900000000002E-2</v>
      </c>
      <c r="BZ33">
        <v>6.4222299999999996E-2</v>
      </c>
      <c r="CA33">
        <v>0.19906769999999999</v>
      </c>
      <c r="CB33">
        <v>0.87748040000000005</v>
      </c>
      <c r="CC33">
        <v>-0.25784230000000002</v>
      </c>
      <c r="CD33">
        <v>-0.55726799999999999</v>
      </c>
      <c r="CE33">
        <v>-1.155311</v>
      </c>
      <c r="CF33">
        <v>-0.98487020000000003</v>
      </c>
      <c r="CG33">
        <v>-0.97881640000000003</v>
      </c>
      <c r="CH33">
        <v>-0.91836010000000001</v>
      </c>
      <c r="CI33">
        <v>-0.56206489999999998</v>
      </c>
      <c r="CJ33">
        <v>-0.60696329999999998</v>
      </c>
      <c r="CK33">
        <v>-0.79937990000000003</v>
      </c>
      <c r="CL33" s="25">
        <v>5.1355100000000001E-2</v>
      </c>
      <c r="CM33" s="25">
        <v>4.1779900000000002E-2</v>
      </c>
      <c r="CN33" s="25">
        <v>3.8465199999999998E-2</v>
      </c>
      <c r="CO33" s="25">
        <v>3.3264299999999997E-2</v>
      </c>
      <c r="CP33" s="25">
        <v>2.9052999999999999E-2</v>
      </c>
      <c r="CQ33" s="25">
        <v>2.3047499999999999E-2</v>
      </c>
      <c r="CR33" s="25">
        <v>2.4516099999999999E-2</v>
      </c>
      <c r="CS33" s="25">
        <v>3.0170800000000001E-2</v>
      </c>
      <c r="CT33" s="25">
        <v>1.55849E-2</v>
      </c>
      <c r="CU33" s="25">
        <v>1.5280800000000001E-2</v>
      </c>
      <c r="CV33" s="25">
        <v>5.3800000000000002E-3</v>
      </c>
      <c r="CW33" s="25">
        <v>3.2758000000000002E-3</v>
      </c>
      <c r="CX33" s="25">
        <v>6.9695E-3</v>
      </c>
      <c r="CY33" s="25">
        <v>2.7638900000000001E-2</v>
      </c>
      <c r="CZ33" s="25">
        <v>5.2107599999999997E-2</v>
      </c>
      <c r="DA33" s="25">
        <v>8.1095399999999998E-2</v>
      </c>
      <c r="DB33" s="25">
        <v>8.2176299999999994E-2</v>
      </c>
      <c r="DC33" s="25">
        <v>0.10322249999999999</v>
      </c>
      <c r="DD33" s="25">
        <v>0.1082523</v>
      </c>
      <c r="DE33" s="25">
        <v>0.1044446</v>
      </c>
      <c r="DF33" s="25">
        <v>0.1088995</v>
      </c>
      <c r="DG33" s="25">
        <v>9.554E-2</v>
      </c>
      <c r="DH33" s="25">
        <v>9.4905900000000001E-2</v>
      </c>
      <c r="DI33" s="25">
        <v>9.2889700000000006E-2</v>
      </c>
    </row>
    <row r="34" spans="1:113" x14ac:dyDescent="0.25">
      <c r="A34" t="str">
        <f t="shared" si="0"/>
        <v>All_3. Wholesale, Transport, other utilities_All_All_All_All_2958465</v>
      </c>
      <c r="B34" t="s">
        <v>169</v>
      </c>
      <c r="C34" t="s">
        <v>185</v>
      </c>
      <c r="D34" t="s">
        <v>2</v>
      </c>
      <c r="E34" t="s">
        <v>38</v>
      </c>
      <c r="F34" t="s">
        <v>2</v>
      </c>
      <c r="G34" t="s">
        <v>2</v>
      </c>
      <c r="H34" t="s">
        <v>2</v>
      </c>
      <c r="I34" t="s">
        <v>2</v>
      </c>
      <c r="J34" s="11">
        <v>2958465</v>
      </c>
      <c r="K34">
        <v>15</v>
      </c>
      <c r="L34">
        <v>18</v>
      </c>
      <c r="M34">
        <v>903.55560000000003</v>
      </c>
      <c r="N34">
        <v>0</v>
      </c>
      <c r="O34">
        <v>0</v>
      </c>
      <c r="P34">
        <v>0</v>
      </c>
      <c r="Q34">
        <v>0</v>
      </c>
      <c r="R34">
        <v>57.416339999999998</v>
      </c>
      <c r="S34">
        <v>55.933210000000003</v>
      </c>
      <c r="T34">
        <v>53.744390000000003</v>
      </c>
      <c r="U34">
        <v>52.726700000000001</v>
      </c>
      <c r="V34">
        <v>52.309869999999997</v>
      </c>
      <c r="W34">
        <v>53.452759999999998</v>
      </c>
      <c r="X34">
        <v>57.213769999999997</v>
      </c>
      <c r="Y34">
        <v>57.823810000000002</v>
      </c>
      <c r="Z34">
        <v>59.015999999999998</v>
      </c>
      <c r="AA34">
        <v>59.917250000000003</v>
      </c>
      <c r="AB34">
        <v>62.054340000000003</v>
      </c>
      <c r="AC34">
        <v>62.637720000000002</v>
      </c>
      <c r="AD34">
        <v>62.237499999999997</v>
      </c>
      <c r="AE34">
        <v>59.557290000000002</v>
      </c>
      <c r="AF34">
        <v>56.402459999999998</v>
      </c>
      <c r="AG34">
        <v>55.086440000000003</v>
      </c>
      <c r="AH34">
        <v>53.762520000000002</v>
      </c>
      <c r="AI34">
        <v>52.502879999999998</v>
      </c>
      <c r="AJ34">
        <v>51.471530000000001</v>
      </c>
      <c r="AK34">
        <v>50.712789999999998</v>
      </c>
      <c r="AL34">
        <v>49.617170000000002</v>
      </c>
      <c r="AM34">
        <v>55.227589999999999</v>
      </c>
      <c r="AN34">
        <v>57.864690000000003</v>
      </c>
      <c r="AO34">
        <v>57.28228</v>
      </c>
      <c r="AP34">
        <v>71.366</v>
      </c>
      <c r="AQ34">
        <v>70.794319999999999</v>
      </c>
      <c r="AR34">
        <v>70.137259999999998</v>
      </c>
      <c r="AS34">
        <v>69.907340000000005</v>
      </c>
      <c r="AT34">
        <v>69.921049999999994</v>
      </c>
      <c r="AU34">
        <v>70.156750000000002</v>
      </c>
      <c r="AV34">
        <v>70.232280000000003</v>
      </c>
      <c r="AW34">
        <v>75.887200000000007</v>
      </c>
      <c r="AX34">
        <v>81.968540000000004</v>
      </c>
      <c r="AY34">
        <v>87.241839999999996</v>
      </c>
      <c r="AZ34">
        <v>90.81062</v>
      </c>
      <c r="BA34">
        <v>92.366150000000005</v>
      </c>
      <c r="BB34">
        <v>92.890500000000003</v>
      </c>
      <c r="BC34">
        <v>92.788070000000005</v>
      </c>
      <c r="BD34">
        <v>92.145229999999998</v>
      </c>
      <c r="BE34">
        <v>90.912769999999995</v>
      </c>
      <c r="BF34">
        <v>88.854420000000005</v>
      </c>
      <c r="BG34">
        <v>85.286060000000006</v>
      </c>
      <c r="BH34">
        <v>80.715239999999994</v>
      </c>
      <c r="BI34">
        <v>77.166799999999995</v>
      </c>
      <c r="BJ34">
        <v>75.373760000000004</v>
      </c>
      <c r="BK34">
        <v>74.051010000000005</v>
      </c>
      <c r="BL34">
        <v>72.840239999999994</v>
      </c>
      <c r="BM34">
        <v>71.884500000000003</v>
      </c>
      <c r="BN34">
        <v>-0.46856639999999999</v>
      </c>
      <c r="BO34">
        <v>-0.83275279999999996</v>
      </c>
      <c r="BP34">
        <v>0.15124499999999999</v>
      </c>
      <c r="BQ34">
        <v>0.27293630000000002</v>
      </c>
      <c r="BR34">
        <v>0.48326570000000002</v>
      </c>
      <c r="BS34">
        <v>0.36790260000000002</v>
      </c>
      <c r="BT34">
        <v>-0.14163539999999999</v>
      </c>
      <c r="BU34">
        <v>-4.2216099999999999E-2</v>
      </c>
      <c r="BV34">
        <v>-0.6754945</v>
      </c>
      <c r="BW34">
        <v>-0.1131043</v>
      </c>
      <c r="BX34">
        <v>-0.44251620000000003</v>
      </c>
      <c r="BY34">
        <v>-0.28633120000000001</v>
      </c>
      <c r="BZ34">
        <v>0.81083559999999999</v>
      </c>
      <c r="CA34">
        <v>3.0465629999999999</v>
      </c>
      <c r="CB34">
        <v>4.4851489999999998</v>
      </c>
      <c r="CC34">
        <v>3.1520579999999998</v>
      </c>
      <c r="CD34">
        <v>1.579005</v>
      </c>
      <c r="CE34">
        <v>1.707519</v>
      </c>
      <c r="CF34">
        <v>1.4842470000000001</v>
      </c>
      <c r="CG34">
        <v>1.3544389999999999</v>
      </c>
      <c r="CH34">
        <v>1.1305080000000001</v>
      </c>
      <c r="CI34">
        <v>0.38022610000000001</v>
      </c>
      <c r="CJ34">
        <v>-0.5047355</v>
      </c>
      <c r="CK34">
        <v>-2.1878700000000001E-2</v>
      </c>
      <c r="CL34" s="25">
        <v>5.9779199999999998E-2</v>
      </c>
      <c r="CM34" s="25">
        <v>2.99958E-2</v>
      </c>
      <c r="CN34" s="25">
        <v>2.6075600000000001E-2</v>
      </c>
      <c r="CO34" s="25">
        <v>4.33792E-2</v>
      </c>
      <c r="CP34" s="25">
        <v>6.4215999999999995E-2</v>
      </c>
      <c r="CQ34" s="25">
        <v>5.6737099999999999E-2</v>
      </c>
      <c r="CR34" s="25">
        <v>6.1485199999999997E-2</v>
      </c>
      <c r="CS34" s="25">
        <v>5.3282400000000001E-2</v>
      </c>
      <c r="CT34" s="25">
        <v>6.2038599999999999E-2</v>
      </c>
      <c r="CU34" s="25">
        <v>9.7532400000000005E-2</v>
      </c>
      <c r="CV34" s="25">
        <v>4.2875299999999998E-2</v>
      </c>
      <c r="CW34" s="25">
        <v>1.6688999999999999E-2</v>
      </c>
      <c r="CX34" s="25">
        <v>5.7342299999999999E-2</v>
      </c>
      <c r="CY34" s="25">
        <v>0.18205769999999999</v>
      </c>
      <c r="CZ34" s="25">
        <v>0.33805030000000003</v>
      </c>
      <c r="DA34" s="25">
        <v>0.29120699999999999</v>
      </c>
      <c r="DB34" s="25">
        <v>0.249914</v>
      </c>
      <c r="DC34" s="25">
        <v>0.28685250000000001</v>
      </c>
      <c r="DD34" s="25">
        <v>0.2324147</v>
      </c>
      <c r="DE34" s="25">
        <v>0.18535509999999999</v>
      </c>
      <c r="DF34" s="25">
        <v>0.1436183</v>
      </c>
      <c r="DG34" s="25">
        <v>0.17294780000000001</v>
      </c>
      <c r="DH34" s="25">
        <v>0.19360769999999999</v>
      </c>
      <c r="DI34" s="25">
        <v>0.17306079999999999</v>
      </c>
    </row>
    <row r="35" spans="1:113" x14ac:dyDescent="0.25">
      <c r="A35" t="str">
        <f t="shared" si="0"/>
        <v>All_4. Retail stores_All_All_All_All_2958465</v>
      </c>
      <c r="B35" t="s">
        <v>169</v>
      </c>
      <c r="C35" t="s">
        <v>186</v>
      </c>
      <c r="D35" t="s">
        <v>2</v>
      </c>
      <c r="E35" t="s">
        <v>40</v>
      </c>
      <c r="F35" t="s">
        <v>2</v>
      </c>
      <c r="G35" t="s">
        <v>2</v>
      </c>
      <c r="H35" t="s">
        <v>2</v>
      </c>
      <c r="I35" t="s">
        <v>2</v>
      </c>
      <c r="J35" s="11">
        <v>2958465</v>
      </c>
      <c r="K35">
        <v>15</v>
      </c>
      <c r="L35">
        <v>18</v>
      </c>
      <c r="M35">
        <v>1770.222</v>
      </c>
      <c r="N35">
        <v>0</v>
      </c>
      <c r="O35">
        <v>0</v>
      </c>
      <c r="P35">
        <v>0</v>
      </c>
      <c r="Q35">
        <v>0</v>
      </c>
      <c r="R35">
        <v>23.291599999999999</v>
      </c>
      <c r="S35">
        <v>22.72052</v>
      </c>
      <c r="T35">
        <v>22.517130000000002</v>
      </c>
      <c r="U35">
        <v>22.462499999999999</v>
      </c>
      <c r="V35">
        <v>23.199300000000001</v>
      </c>
      <c r="W35">
        <v>24.68957</v>
      </c>
      <c r="X35">
        <v>27.372789999999998</v>
      </c>
      <c r="Y35">
        <v>30.307749999999999</v>
      </c>
      <c r="Z35">
        <v>34.373269999999998</v>
      </c>
      <c r="AA35">
        <v>38.145409999999998</v>
      </c>
      <c r="AB35">
        <v>41.419719999999998</v>
      </c>
      <c r="AC35">
        <v>43.425530000000002</v>
      </c>
      <c r="AD35">
        <v>44.431469999999997</v>
      </c>
      <c r="AE35">
        <v>44.916460000000001</v>
      </c>
      <c r="AF35">
        <v>45.013559999999998</v>
      </c>
      <c r="AG35">
        <v>44.586970000000001</v>
      </c>
      <c r="AH35">
        <v>43.45834</v>
      </c>
      <c r="AI35">
        <v>41.461860000000001</v>
      </c>
      <c r="AJ35">
        <v>39.202869999999997</v>
      </c>
      <c r="AK35">
        <v>37.445839999999997</v>
      </c>
      <c r="AL35">
        <v>34.187640000000002</v>
      </c>
      <c r="AM35">
        <v>30.206240000000001</v>
      </c>
      <c r="AN35">
        <v>26.571300000000001</v>
      </c>
      <c r="AO35">
        <v>24.35951</v>
      </c>
      <c r="AP35">
        <v>72.030100000000004</v>
      </c>
      <c r="AQ35">
        <v>71.523970000000006</v>
      </c>
      <c r="AR35">
        <v>70.764650000000003</v>
      </c>
      <c r="AS35">
        <v>70.638170000000002</v>
      </c>
      <c r="AT35">
        <v>70.419939999999997</v>
      </c>
      <c r="AU35">
        <v>70.677340000000001</v>
      </c>
      <c r="AV35">
        <v>70.812529999999995</v>
      </c>
      <c r="AW35">
        <v>75.237380000000002</v>
      </c>
      <c r="AX35">
        <v>80.015259999999998</v>
      </c>
      <c r="AY35">
        <v>84.753590000000003</v>
      </c>
      <c r="AZ35">
        <v>88.800430000000006</v>
      </c>
      <c r="BA35">
        <v>90.544169999999994</v>
      </c>
      <c r="BB35">
        <v>90.851950000000002</v>
      </c>
      <c r="BC35">
        <v>90.568309999999997</v>
      </c>
      <c r="BD35">
        <v>90.048240000000007</v>
      </c>
      <c r="BE35">
        <v>88.988529999999997</v>
      </c>
      <c r="BF35">
        <v>87.206779999999995</v>
      </c>
      <c r="BG35">
        <v>83.968100000000007</v>
      </c>
      <c r="BH35">
        <v>80.148510000000002</v>
      </c>
      <c r="BI35">
        <v>77.386809999999997</v>
      </c>
      <c r="BJ35">
        <v>75.551479999999998</v>
      </c>
      <c r="BK35">
        <v>74.365449999999996</v>
      </c>
      <c r="BL35">
        <v>73.504050000000007</v>
      </c>
      <c r="BM35">
        <v>72.692589999999996</v>
      </c>
      <c r="BN35">
        <v>-0.2727234</v>
      </c>
      <c r="BO35">
        <v>-0.2040228</v>
      </c>
      <c r="BP35">
        <v>-0.2133351</v>
      </c>
      <c r="BQ35">
        <v>-0.27468730000000002</v>
      </c>
      <c r="BR35">
        <v>-0.2231476</v>
      </c>
      <c r="BS35">
        <v>-6.4519499999999994E-2</v>
      </c>
      <c r="BT35">
        <v>0.3400628</v>
      </c>
      <c r="BU35">
        <v>5.4265500000000001E-2</v>
      </c>
      <c r="BV35">
        <v>5.1983500000000002E-2</v>
      </c>
      <c r="BW35">
        <v>-4.3209999999999998E-2</v>
      </c>
      <c r="BX35">
        <v>-0.1124163</v>
      </c>
      <c r="BY35">
        <v>-2.0111E-3</v>
      </c>
      <c r="BZ35">
        <v>0.24792330000000001</v>
      </c>
      <c r="CA35">
        <v>0.520401</v>
      </c>
      <c r="CB35">
        <v>0.74866489999999997</v>
      </c>
      <c r="CC35">
        <v>0.71965369999999995</v>
      </c>
      <c r="CD35">
        <v>0.8020718</v>
      </c>
      <c r="CE35">
        <v>0.76309419999999994</v>
      </c>
      <c r="CF35">
        <v>0.57061039999999996</v>
      </c>
      <c r="CG35">
        <v>0.164523</v>
      </c>
      <c r="CH35">
        <v>-0.23213400000000001</v>
      </c>
      <c r="CI35">
        <v>-0.2313249</v>
      </c>
      <c r="CJ35">
        <v>-0.21896930000000001</v>
      </c>
      <c r="CK35">
        <v>-0.21652089999999999</v>
      </c>
      <c r="CL35" s="25">
        <v>2.8284999999999999E-3</v>
      </c>
      <c r="CM35" s="25">
        <v>2.4646E-3</v>
      </c>
      <c r="CN35" s="25">
        <v>2.3351000000000001E-3</v>
      </c>
      <c r="CO35" s="25">
        <v>2.0536999999999999E-3</v>
      </c>
      <c r="CP35" s="25">
        <v>2.1871999999999998E-3</v>
      </c>
      <c r="CQ35" s="25">
        <v>2.3192E-3</v>
      </c>
      <c r="CR35" s="25">
        <v>2.2899000000000001E-3</v>
      </c>
      <c r="CS35" s="25">
        <v>2.7103000000000001E-3</v>
      </c>
      <c r="CT35" s="25">
        <v>2.4353999999999999E-3</v>
      </c>
      <c r="CU35" s="25">
        <v>2.1174000000000002E-3</v>
      </c>
      <c r="CV35" s="25">
        <v>4.1189999999999998E-4</v>
      </c>
      <c r="CW35" s="25">
        <v>1.461E-4</v>
      </c>
      <c r="CX35" s="25">
        <v>3.6220000000000002E-4</v>
      </c>
      <c r="CY35" s="25">
        <v>9.951999999999999E-4</v>
      </c>
      <c r="CZ35" s="25">
        <v>1.7109E-3</v>
      </c>
      <c r="DA35" s="25">
        <v>2.2033999999999999E-3</v>
      </c>
      <c r="DB35" s="25">
        <v>3.3207000000000002E-3</v>
      </c>
      <c r="DC35" s="25">
        <v>4.6719999999999999E-3</v>
      </c>
      <c r="DD35" s="25">
        <v>5.7261999999999999E-3</v>
      </c>
      <c r="DE35" s="25">
        <v>5.1858E-3</v>
      </c>
      <c r="DF35" s="25">
        <v>3.9643999999999999E-3</v>
      </c>
      <c r="DG35" s="25">
        <v>4.0971000000000002E-3</v>
      </c>
      <c r="DH35" s="25">
        <v>3.5855000000000001E-3</v>
      </c>
      <c r="DI35" s="25">
        <v>3.1476E-3</v>
      </c>
    </row>
    <row r="36" spans="1:113" x14ac:dyDescent="0.25">
      <c r="A36" t="str">
        <f t="shared" si="0"/>
        <v>All_5. Offices, Hotels, Finance, Services_All_All_All_All_2958465</v>
      </c>
      <c r="B36" t="s">
        <v>169</v>
      </c>
      <c r="C36" t="s">
        <v>187</v>
      </c>
      <c r="D36" t="s">
        <v>2</v>
      </c>
      <c r="E36" t="s">
        <v>41</v>
      </c>
      <c r="F36" t="s">
        <v>2</v>
      </c>
      <c r="G36" t="s">
        <v>2</v>
      </c>
      <c r="H36" t="s">
        <v>2</v>
      </c>
      <c r="I36" t="s">
        <v>2</v>
      </c>
      <c r="J36" s="11">
        <v>2958465</v>
      </c>
      <c r="K36">
        <v>15</v>
      </c>
      <c r="L36">
        <v>18</v>
      </c>
      <c r="M36">
        <v>6591.8890000000001</v>
      </c>
      <c r="N36">
        <v>0</v>
      </c>
      <c r="O36">
        <v>0</v>
      </c>
      <c r="P36">
        <v>0</v>
      </c>
      <c r="Q36">
        <v>0</v>
      </c>
      <c r="R36">
        <v>28.61938</v>
      </c>
      <c r="S36">
        <v>27.707139999999999</v>
      </c>
      <c r="T36">
        <v>27.135529999999999</v>
      </c>
      <c r="U36">
        <v>26.957619999999999</v>
      </c>
      <c r="V36">
        <v>27.47082</v>
      </c>
      <c r="W36">
        <v>29.38166</v>
      </c>
      <c r="X36">
        <v>31.957899999999999</v>
      </c>
      <c r="Y36">
        <v>33.996830000000003</v>
      </c>
      <c r="Z36">
        <v>37.155160000000002</v>
      </c>
      <c r="AA36">
        <v>40.459339999999997</v>
      </c>
      <c r="AB36">
        <v>43.339910000000003</v>
      </c>
      <c r="AC36">
        <v>45.135539999999999</v>
      </c>
      <c r="AD36">
        <v>46.066229999999997</v>
      </c>
      <c r="AE36">
        <v>46.321950000000001</v>
      </c>
      <c r="AF36">
        <v>46.095770000000002</v>
      </c>
      <c r="AG36">
        <v>45.97175</v>
      </c>
      <c r="AH36">
        <v>45.329729999999998</v>
      </c>
      <c r="AI36">
        <v>43.466740000000001</v>
      </c>
      <c r="AJ36">
        <v>39.766759999999998</v>
      </c>
      <c r="AK36">
        <v>37.732689999999998</v>
      </c>
      <c r="AL36">
        <v>35.966619999999999</v>
      </c>
      <c r="AM36">
        <v>34.20317</v>
      </c>
      <c r="AN36">
        <v>31.905719999999999</v>
      </c>
      <c r="AO36">
        <v>29.895569999999999</v>
      </c>
      <c r="AP36">
        <v>72.629300000000001</v>
      </c>
      <c r="AQ36">
        <v>72.067850000000007</v>
      </c>
      <c r="AR36">
        <v>71.285830000000004</v>
      </c>
      <c r="AS36">
        <v>71.235579999999999</v>
      </c>
      <c r="AT36">
        <v>71.048360000000002</v>
      </c>
      <c r="AU36">
        <v>71.314800000000005</v>
      </c>
      <c r="AV36">
        <v>71.60154</v>
      </c>
      <c r="AW36">
        <v>75.910420000000002</v>
      </c>
      <c r="AX36">
        <v>80.564350000000005</v>
      </c>
      <c r="AY36">
        <v>85.720730000000003</v>
      </c>
      <c r="AZ36">
        <v>90.449169999999995</v>
      </c>
      <c r="BA36">
        <v>92.771420000000006</v>
      </c>
      <c r="BB36">
        <v>93.333789999999993</v>
      </c>
      <c r="BC36">
        <v>93.005549999999999</v>
      </c>
      <c r="BD36">
        <v>92.360110000000006</v>
      </c>
      <c r="BE36">
        <v>91.206659999999999</v>
      </c>
      <c r="BF36">
        <v>89.364199999999997</v>
      </c>
      <c r="BG36">
        <v>86.066630000000004</v>
      </c>
      <c r="BH36">
        <v>81.555599999999998</v>
      </c>
      <c r="BI36">
        <v>78.373909999999995</v>
      </c>
      <c r="BJ36">
        <v>76.152280000000005</v>
      </c>
      <c r="BK36">
        <v>74.992090000000005</v>
      </c>
      <c r="BL36">
        <v>74.046019999999999</v>
      </c>
      <c r="BM36">
        <v>73.112139999999997</v>
      </c>
      <c r="BN36">
        <v>-0.1441644</v>
      </c>
      <c r="BO36">
        <v>-0.1069227</v>
      </c>
      <c r="BP36">
        <v>-0.1192371</v>
      </c>
      <c r="BQ36">
        <v>-0.1035321</v>
      </c>
      <c r="BR36">
        <v>-0.1076969</v>
      </c>
      <c r="BS36">
        <v>2.5608300000000001E-2</v>
      </c>
      <c r="BT36">
        <v>0.1124429</v>
      </c>
      <c r="BU36">
        <v>7.6893400000000001E-2</v>
      </c>
      <c r="BV36">
        <v>-0.1024118</v>
      </c>
      <c r="BW36">
        <v>-5.4260599999999999E-2</v>
      </c>
      <c r="BX36">
        <v>-4.8412000000000004E-3</v>
      </c>
      <c r="BY36">
        <v>6.9290999999999997E-3</v>
      </c>
      <c r="BZ36">
        <v>6.3213699999999998E-2</v>
      </c>
      <c r="CA36">
        <v>0.22190579999999999</v>
      </c>
      <c r="CB36">
        <v>0.5564114</v>
      </c>
      <c r="CC36">
        <v>0.36165320000000001</v>
      </c>
      <c r="CD36">
        <v>0.1769683</v>
      </c>
      <c r="CE36">
        <v>7.6337500000000003E-2</v>
      </c>
      <c r="CF36">
        <v>-0.20228950000000001</v>
      </c>
      <c r="CG36">
        <v>-0.55499509999999996</v>
      </c>
      <c r="CH36">
        <v>-0.70230619999999999</v>
      </c>
      <c r="CI36">
        <v>-0.80343419999999999</v>
      </c>
      <c r="CJ36">
        <v>-0.74682490000000001</v>
      </c>
      <c r="CK36">
        <v>-0.60325580000000001</v>
      </c>
      <c r="CL36" s="25">
        <v>3.7238000000000002E-3</v>
      </c>
      <c r="CM36" s="25">
        <v>4.4339000000000002E-3</v>
      </c>
      <c r="CN36" s="25">
        <v>3.663E-3</v>
      </c>
      <c r="CO36" s="25">
        <v>3.1324999999999999E-3</v>
      </c>
      <c r="CP36" s="25">
        <v>2.4267999999999998E-3</v>
      </c>
      <c r="CQ36" s="25">
        <v>1.6490999999999999E-3</v>
      </c>
      <c r="CR36" s="25">
        <v>2.2043000000000002E-3</v>
      </c>
      <c r="CS36" s="25">
        <v>9.9479999999999989E-4</v>
      </c>
      <c r="CT36" s="25">
        <v>1.2227E-3</v>
      </c>
      <c r="CU36" s="25">
        <v>2.1001000000000001E-3</v>
      </c>
      <c r="CV36" s="25">
        <v>4.3255000000000004E-3</v>
      </c>
      <c r="CW36" s="25">
        <v>1.2260000000000001E-3</v>
      </c>
      <c r="CX36" s="25">
        <v>1.3722000000000001E-3</v>
      </c>
      <c r="CY36" s="25">
        <v>4.1840000000000002E-3</v>
      </c>
      <c r="CZ36" s="25">
        <v>1.89526E-2</v>
      </c>
      <c r="DA36" s="25">
        <v>2.0893700000000001E-2</v>
      </c>
      <c r="DB36" s="25">
        <v>2.22632E-2</v>
      </c>
      <c r="DC36" s="25">
        <v>2.7187200000000002E-2</v>
      </c>
      <c r="DD36" s="25">
        <v>1.4328199999999999E-2</v>
      </c>
      <c r="DE36" s="25">
        <v>1.01002E-2</v>
      </c>
      <c r="DF36" s="25">
        <v>1.07557E-2</v>
      </c>
      <c r="DG36" s="25">
        <v>1.2922000000000001E-3</v>
      </c>
      <c r="DH36" s="25">
        <v>1.9702999999999999E-3</v>
      </c>
      <c r="DI36" s="25">
        <v>1.8158E-3</v>
      </c>
    </row>
    <row r="37" spans="1:113" x14ac:dyDescent="0.25">
      <c r="A37" t="str">
        <f t="shared" si="0"/>
        <v>All_6. Schools_All_All_All_All_2958465</v>
      </c>
      <c r="B37" t="s">
        <v>169</v>
      </c>
      <c r="C37" t="s">
        <v>188</v>
      </c>
      <c r="D37" t="s">
        <v>2</v>
      </c>
      <c r="E37" t="s">
        <v>42</v>
      </c>
      <c r="F37" t="s">
        <v>2</v>
      </c>
      <c r="G37" t="s">
        <v>2</v>
      </c>
      <c r="H37" t="s">
        <v>2</v>
      </c>
      <c r="I37" t="s">
        <v>2</v>
      </c>
      <c r="J37" s="11">
        <v>2958465</v>
      </c>
      <c r="K37">
        <v>15</v>
      </c>
      <c r="L37">
        <v>18</v>
      </c>
      <c r="M37">
        <v>735.77779999999996</v>
      </c>
      <c r="N37">
        <v>0</v>
      </c>
      <c r="O37">
        <v>0</v>
      </c>
      <c r="P37">
        <v>0</v>
      </c>
      <c r="Q37">
        <v>0</v>
      </c>
      <c r="R37">
        <v>24.041250000000002</v>
      </c>
      <c r="S37">
        <v>23.708300000000001</v>
      </c>
      <c r="T37">
        <v>23.46923</v>
      </c>
      <c r="U37">
        <v>23.71575</v>
      </c>
      <c r="V37">
        <v>24.923020000000001</v>
      </c>
      <c r="W37">
        <v>28.694690000000001</v>
      </c>
      <c r="X37">
        <v>35.349429999999998</v>
      </c>
      <c r="Y37">
        <v>38.788789999999999</v>
      </c>
      <c r="Z37">
        <v>40.328679999999999</v>
      </c>
      <c r="AA37">
        <v>41.532820000000001</v>
      </c>
      <c r="AB37">
        <v>43.817970000000003</v>
      </c>
      <c r="AC37">
        <v>46.524709999999999</v>
      </c>
      <c r="AD37">
        <v>47.515329999999999</v>
      </c>
      <c r="AE37">
        <v>47.806930000000001</v>
      </c>
      <c r="AF37">
        <v>45.392870000000002</v>
      </c>
      <c r="AG37">
        <v>41.716279999999998</v>
      </c>
      <c r="AH37">
        <v>33.586799999999997</v>
      </c>
      <c r="AI37">
        <v>30.151060000000001</v>
      </c>
      <c r="AJ37">
        <v>30.000229999999998</v>
      </c>
      <c r="AK37">
        <v>30.325389999999999</v>
      </c>
      <c r="AL37">
        <v>28.838609999999999</v>
      </c>
      <c r="AM37">
        <v>28.18272</v>
      </c>
      <c r="AN37">
        <v>26.423870000000001</v>
      </c>
      <c r="AO37">
        <v>24.668710000000001</v>
      </c>
      <c r="AP37">
        <v>72.539400000000001</v>
      </c>
      <c r="AQ37">
        <v>71.966849999999994</v>
      </c>
      <c r="AR37">
        <v>71.287120000000002</v>
      </c>
      <c r="AS37">
        <v>70.723519999999994</v>
      </c>
      <c r="AT37">
        <v>70.35745</v>
      </c>
      <c r="AU37">
        <v>70.301699999999997</v>
      </c>
      <c r="AV37">
        <v>70.458439999999996</v>
      </c>
      <c r="AW37">
        <v>74.521960000000007</v>
      </c>
      <c r="AX37">
        <v>79.905749999999998</v>
      </c>
      <c r="AY37">
        <v>85.981639999999999</v>
      </c>
      <c r="AZ37">
        <v>91.612989999999996</v>
      </c>
      <c r="BA37">
        <v>94.362210000000005</v>
      </c>
      <c r="BB37">
        <v>94.860399999999998</v>
      </c>
      <c r="BC37">
        <v>94.663570000000007</v>
      </c>
      <c r="BD37">
        <v>94.150810000000007</v>
      </c>
      <c r="BE37">
        <v>92.731350000000006</v>
      </c>
      <c r="BF37">
        <v>90.699129999999997</v>
      </c>
      <c r="BG37">
        <v>87.507779999999997</v>
      </c>
      <c r="BH37">
        <v>82.948170000000005</v>
      </c>
      <c r="BI37">
        <v>79.507360000000006</v>
      </c>
      <c r="BJ37">
        <v>77.239609999999999</v>
      </c>
      <c r="BK37">
        <v>75.404030000000006</v>
      </c>
      <c r="BL37">
        <v>74.036510000000007</v>
      </c>
      <c r="BM37">
        <v>73.140450000000001</v>
      </c>
      <c r="BN37">
        <v>3.3056200000000001E-2</v>
      </c>
      <c r="BO37">
        <v>3.1521500000000001E-2</v>
      </c>
      <c r="BP37">
        <v>0.17811360000000001</v>
      </c>
      <c r="BQ37">
        <v>0.30139149999999998</v>
      </c>
      <c r="BR37">
        <v>0.47610669999999999</v>
      </c>
      <c r="BS37">
        <v>0.86798200000000003</v>
      </c>
      <c r="BT37">
        <v>1.1900120000000001</v>
      </c>
      <c r="BU37">
        <v>0.76907360000000002</v>
      </c>
      <c r="BV37">
        <v>-0.90064370000000005</v>
      </c>
      <c r="BW37">
        <v>-2.7727249999999999</v>
      </c>
      <c r="BX37">
        <v>-3.3686739999999999</v>
      </c>
      <c r="BY37">
        <v>-3.2124969999999999</v>
      </c>
      <c r="BZ37">
        <v>-2.2861509999999998</v>
      </c>
      <c r="CA37">
        <v>-1.454407</v>
      </c>
      <c r="CB37">
        <v>-0.93085030000000002</v>
      </c>
      <c r="CC37">
        <v>-1.631894</v>
      </c>
      <c r="CD37">
        <v>-2.8915410000000001</v>
      </c>
      <c r="CE37">
        <v>-1.9051229999999999</v>
      </c>
      <c r="CF37">
        <v>-0.98629869999999997</v>
      </c>
      <c r="CG37">
        <v>-0.36261359999999998</v>
      </c>
      <c r="CH37">
        <v>-0.21270410000000001</v>
      </c>
      <c r="CI37">
        <v>-0.11445130000000001</v>
      </c>
      <c r="CJ37">
        <v>2.8442800000000001E-2</v>
      </c>
      <c r="CK37">
        <v>2.0040100000000002E-2</v>
      </c>
      <c r="CL37" s="25">
        <v>9.4785000000000008E-3</v>
      </c>
      <c r="CM37" s="25">
        <v>7.9094000000000005E-3</v>
      </c>
      <c r="CN37" s="25">
        <v>1.0909800000000001E-2</v>
      </c>
      <c r="CO37" s="25">
        <v>1.09915E-2</v>
      </c>
      <c r="CP37" s="25">
        <v>1.9094699999999999E-2</v>
      </c>
      <c r="CQ37" s="25">
        <v>2.0071200000000001E-2</v>
      </c>
      <c r="CR37" s="25">
        <v>2.7765499999999999E-2</v>
      </c>
      <c r="CS37" s="25">
        <v>2.0112600000000001E-2</v>
      </c>
      <c r="CT37" s="25">
        <v>1.60848E-2</v>
      </c>
      <c r="CU37" s="25">
        <v>3.4912600000000002E-2</v>
      </c>
      <c r="CV37" s="25">
        <v>7.2360099999999997E-2</v>
      </c>
      <c r="CW37" s="25">
        <v>9.53981E-2</v>
      </c>
      <c r="CX37" s="25">
        <v>0.1126224</v>
      </c>
      <c r="CY37" s="25">
        <v>0.1166572</v>
      </c>
      <c r="CZ37" s="25">
        <v>0.1234893</v>
      </c>
      <c r="DA37" s="25">
        <v>0.1149051</v>
      </c>
      <c r="DB37" s="25">
        <v>6.1406200000000001E-2</v>
      </c>
      <c r="DC37" s="25">
        <v>4.3635E-2</v>
      </c>
      <c r="DD37" s="25">
        <v>3.5149199999999999E-2</v>
      </c>
      <c r="DE37" s="25">
        <v>1.9088600000000001E-2</v>
      </c>
      <c r="DF37" s="25">
        <v>1.1870500000000001E-2</v>
      </c>
      <c r="DG37" s="25">
        <v>1.16405E-2</v>
      </c>
      <c r="DH37" s="25">
        <v>3.6307000000000002E-3</v>
      </c>
      <c r="DI37" s="25">
        <v>4.7052999999999999E-3</v>
      </c>
    </row>
    <row r="38" spans="1:113" x14ac:dyDescent="0.25">
      <c r="A38" t="str">
        <f t="shared" si="0"/>
        <v>All_7. Institutional/Government_All_All_All_All_2958465</v>
      </c>
      <c r="B38" t="s">
        <v>169</v>
      </c>
      <c r="C38" t="s">
        <v>189</v>
      </c>
      <c r="D38" t="s">
        <v>2</v>
      </c>
      <c r="E38" t="s">
        <v>43</v>
      </c>
      <c r="F38" t="s">
        <v>2</v>
      </c>
      <c r="G38" t="s">
        <v>2</v>
      </c>
      <c r="H38" t="s">
        <v>2</v>
      </c>
      <c r="I38" t="s">
        <v>2</v>
      </c>
      <c r="J38" s="11">
        <v>2958465</v>
      </c>
      <c r="K38">
        <v>15</v>
      </c>
      <c r="L38">
        <v>18</v>
      </c>
      <c r="M38">
        <v>1809.778</v>
      </c>
      <c r="N38">
        <v>0</v>
      </c>
      <c r="O38">
        <v>0</v>
      </c>
      <c r="P38">
        <v>0</v>
      </c>
      <c r="Q38">
        <v>0</v>
      </c>
      <c r="R38">
        <v>24.688120000000001</v>
      </c>
      <c r="S38">
        <v>24.03736</v>
      </c>
      <c r="T38">
        <v>23.771820000000002</v>
      </c>
      <c r="U38">
        <v>23.7407</v>
      </c>
      <c r="V38">
        <v>24.605979999999999</v>
      </c>
      <c r="W38">
        <v>26.051819999999999</v>
      </c>
      <c r="X38">
        <v>27.489049999999999</v>
      </c>
      <c r="Y38">
        <v>29.222359999999998</v>
      </c>
      <c r="Z38">
        <v>31.956700000000001</v>
      </c>
      <c r="AA38">
        <v>34.305480000000003</v>
      </c>
      <c r="AB38">
        <v>36.06277</v>
      </c>
      <c r="AC38">
        <v>37.234009999999998</v>
      </c>
      <c r="AD38">
        <v>37.620719999999999</v>
      </c>
      <c r="AE38">
        <v>37.747900000000001</v>
      </c>
      <c r="AF38">
        <v>37.59836</v>
      </c>
      <c r="AG38">
        <v>37.261409999999998</v>
      </c>
      <c r="AH38">
        <v>36.401159999999997</v>
      </c>
      <c r="AI38">
        <v>34.734250000000003</v>
      </c>
      <c r="AJ38">
        <v>33.650210000000001</v>
      </c>
      <c r="AK38">
        <v>33.207050000000002</v>
      </c>
      <c r="AL38">
        <v>31.445180000000001</v>
      </c>
      <c r="AM38">
        <v>29.290870000000002</v>
      </c>
      <c r="AN38">
        <v>27.20739</v>
      </c>
      <c r="AO38">
        <v>25.658110000000001</v>
      </c>
      <c r="AP38">
        <v>70.873099999999994</v>
      </c>
      <c r="AQ38">
        <v>70.270020000000002</v>
      </c>
      <c r="AR38">
        <v>69.568879999999993</v>
      </c>
      <c r="AS38">
        <v>69.379649999999998</v>
      </c>
      <c r="AT38">
        <v>69.444559999999996</v>
      </c>
      <c r="AU38">
        <v>69.731710000000007</v>
      </c>
      <c r="AV38">
        <v>69.899730000000005</v>
      </c>
      <c r="AW38">
        <v>76.185429999999997</v>
      </c>
      <c r="AX38">
        <v>82.865530000000007</v>
      </c>
      <c r="AY38">
        <v>88.529849999999996</v>
      </c>
      <c r="AZ38">
        <v>92.065640000000002</v>
      </c>
      <c r="BA38">
        <v>93.740459999999999</v>
      </c>
      <c r="BB38">
        <v>94.344239999999999</v>
      </c>
      <c r="BC38">
        <v>94.106380000000001</v>
      </c>
      <c r="BD38">
        <v>93.4101</v>
      </c>
      <c r="BE38">
        <v>92.046430000000001</v>
      </c>
      <c r="BF38">
        <v>89.833240000000004</v>
      </c>
      <c r="BG38">
        <v>86.164850000000001</v>
      </c>
      <c r="BH38">
        <v>81.078130000000002</v>
      </c>
      <c r="BI38">
        <v>77.086389999999994</v>
      </c>
      <c r="BJ38">
        <v>75.127269999999996</v>
      </c>
      <c r="BK38">
        <v>73.653559999999999</v>
      </c>
      <c r="BL38">
        <v>72.375020000000006</v>
      </c>
      <c r="BM38">
        <v>71.302930000000003</v>
      </c>
      <c r="BN38">
        <v>-5.8232199999999998E-2</v>
      </c>
      <c r="BO38">
        <v>-6.3150499999999998E-2</v>
      </c>
      <c r="BP38">
        <v>5.0104900000000001E-2</v>
      </c>
      <c r="BQ38">
        <v>8.8051599999999994E-2</v>
      </c>
      <c r="BR38">
        <v>9.8428000000000002E-2</v>
      </c>
      <c r="BS38">
        <v>0.23324890000000001</v>
      </c>
      <c r="BT38">
        <v>0.30414580000000002</v>
      </c>
      <c r="BU38">
        <v>6.1090199999999997E-2</v>
      </c>
      <c r="BV38">
        <v>-8.8949399999999998E-2</v>
      </c>
      <c r="BW38">
        <v>-0.16752420000000001</v>
      </c>
      <c r="BX38">
        <v>-0.18356140000000001</v>
      </c>
      <c r="BY38">
        <v>4.0833000000000001E-2</v>
      </c>
      <c r="BZ38">
        <v>0.181427</v>
      </c>
      <c r="CA38">
        <v>0.45148899999999997</v>
      </c>
      <c r="CB38">
        <v>0.93713440000000003</v>
      </c>
      <c r="CC38">
        <v>1.0675300000000001</v>
      </c>
      <c r="CD38">
        <v>1.135713</v>
      </c>
      <c r="CE38">
        <v>0.80954409999999999</v>
      </c>
      <c r="CF38">
        <v>0.53305860000000005</v>
      </c>
      <c r="CG38">
        <v>0.3998583</v>
      </c>
      <c r="CH38">
        <v>0.18900349999999999</v>
      </c>
      <c r="CI38">
        <v>-0.15667339999999999</v>
      </c>
      <c r="CJ38">
        <v>-0.26193880000000003</v>
      </c>
      <c r="CK38">
        <v>-0.12449200000000001</v>
      </c>
      <c r="CL38" s="25">
        <v>3.6386000000000001E-3</v>
      </c>
      <c r="CM38" s="25">
        <v>2.2003999999999999E-3</v>
      </c>
      <c r="CN38" s="25">
        <v>1.4970000000000001E-3</v>
      </c>
      <c r="CO38" s="25">
        <v>4.6537000000000002E-3</v>
      </c>
      <c r="CP38" s="25">
        <v>5.5367000000000003E-3</v>
      </c>
      <c r="CQ38" s="25">
        <v>7.2087000000000002E-3</v>
      </c>
      <c r="CR38" s="25">
        <v>7.4773000000000001E-3</v>
      </c>
      <c r="CS38" s="25">
        <v>7.1720999999999998E-3</v>
      </c>
      <c r="CT38" s="25">
        <v>5.8287E-3</v>
      </c>
      <c r="CU38" s="25">
        <v>3.9528000000000002E-3</v>
      </c>
      <c r="CV38" s="25">
        <v>1.9113999999999999E-3</v>
      </c>
      <c r="CW38" s="25">
        <v>3.3429999999999999E-4</v>
      </c>
      <c r="CX38" s="25">
        <v>1.6161999999999999E-3</v>
      </c>
      <c r="CY38" s="25">
        <v>6.1073999999999998E-3</v>
      </c>
      <c r="CZ38" s="25">
        <v>2.07133E-2</v>
      </c>
      <c r="DA38" s="25">
        <v>2.6939000000000001E-2</v>
      </c>
      <c r="DB38" s="25">
        <v>3.3770599999999998E-2</v>
      </c>
      <c r="DC38" s="25">
        <v>4.0092500000000003E-2</v>
      </c>
      <c r="DD38" s="25">
        <v>3.5895499999999997E-2</v>
      </c>
      <c r="DE38" s="25">
        <v>3.4191699999999998E-2</v>
      </c>
      <c r="DF38" s="25">
        <v>3.2159800000000002E-2</v>
      </c>
      <c r="DG38" s="25">
        <v>1.898E-2</v>
      </c>
      <c r="DH38" s="25">
        <v>1.22179E-2</v>
      </c>
      <c r="DI38" s="25">
        <v>1.01656E-2</v>
      </c>
    </row>
    <row r="39" spans="1:113" x14ac:dyDescent="0.25">
      <c r="A39" t="str">
        <f t="shared" si="0"/>
        <v>All_8. Other or unknown_All_All_All_All_2958465</v>
      </c>
      <c r="B39" t="s">
        <v>169</v>
      </c>
      <c r="C39" t="s">
        <v>190</v>
      </c>
      <c r="D39" t="s">
        <v>2</v>
      </c>
      <c r="E39" t="s">
        <v>44</v>
      </c>
      <c r="F39" t="s">
        <v>2</v>
      </c>
      <c r="G39" t="s">
        <v>2</v>
      </c>
      <c r="H39" t="s">
        <v>2</v>
      </c>
      <c r="I39" t="s">
        <v>2</v>
      </c>
      <c r="J39" s="11">
        <v>2958465</v>
      </c>
      <c r="K39">
        <v>15</v>
      </c>
      <c r="L39">
        <v>18</v>
      </c>
      <c r="M39">
        <v>296.77780000000001</v>
      </c>
      <c r="N39">
        <v>0</v>
      </c>
      <c r="O39">
        <v>0</v>
      </c>
      <c r="P39">
        <v>0</v>
      </c>
      <c r="Q39">
        <v>0</v>
      </c>
      <c r="R39">
        <v>13.476520000000001</v>
      </c>
      <c r="S39">
        <v>13.097250000000001</v>
      </c>
      <c r="T39">
        <v>12.92667</v>
      </c>
      <c r="U39">
        <v>13.075979999999999</v>
      </c>
      <c r="V39">
        <v>13.15931</v>
      </c>
      <c r="W39">
        <v>13.644880000000001</v>
      </c>
      <c r="X39">
        <v>14.804040000000001</v>
      </c>
      <c r="Y39">
        <v>15.868679999999999</v>
      </c>
      <c r="Z39">
        <v>17.305499999999999</v>
      </c>
      <c r="AA39">
        <v>18.621089999999999</v>
      </c>
      <c r="AB39">
        <v>19.868500000000001</v>
      </c>
      <c r="AC39">
        <v>20.686489999999999</v>
      </c>
      <c r="AD39">
        <v>20.954249999999998</v>
      </c>
      <c r="AE39">
        <v>21.058910000000001</v>
      </c>
      <c r="AF39">
        <v>21.131930000000001</v>
      </c>
      <c r="AG39">
        <v>20.890730000000001</v>
      </c>
      <c r="AH39">
        <v>20.463059999999999</v>
      </c>
      <c r="AI39">
        <v>19.246690000000001</v>
      </c>
      <c r="AJ39">
        <v>17.73208</v>
      </c>
      <c r="AK39">
        <v>17.312159999999999</v>
      </c>
      <c r="AL39">
        <v>16.798100000000002</v>
      </c>
      <c r="AM39">
        <v>16.016380000000002</v>
      </c>
      <c r="AN39">
        <v>14.83052</v>
      </c>
      <c r="AO39">
        <v>14.02169</v>
      </c>
      <c r="AP39">
        <v>72.5779</v>
      </c>
      <c r="AQ39">
        <v>72.031589999999994</v>
      </c>
      <c r="AR39">
        <v>71.377539999999996</v>
      </c>
      <c r="AS39">
        <v>71.391090000000005</v>
      </c>
      <c r="AT39">
        <v>71.327119999999994</v>
      </c>
      <c r="AU39">
        <v>71.606579999999994</v>
      </c>
      <c r="AV39">
        <v>71.625950000000003</v>
      </c>
      <c r="AW39">
        <v>75.826130000000006</v>
      </c>
      <c r="AX39">
        <v>80.018810000000002</v>
      </c>
      <c r="AY39">
        <v>84.459209999999999</v>
      </c>
      <c r="AZ39">
        <v>88.421819999999997</v>
      </c>
      <c r="BA39">
        <v>89.965109999999996</v>
      </c>
      <c r="BB39">
        <v>90.452680000000001</v>
      </c>
      <c r="BC39">
        <v>90.286749999999998</v>
      </c>
      <c r="BD39">
        <v>89.519660000000002</v>
      </c>
      <c r="BE39">
        <v>88.668790000000001</v>
      </c>
      <c r="BF39">
        <v>86.958749999999995</v>
      </c>
      <c r="BG39">
        <v>83.527749999999997</v>
      </c>
      <c r="BH39">
        <v>79.776340000000005</v>
      </c>
      <c r="BI39">
        <v>77.286140000000003</v>
      </c>
      <c r="BJ39">
        <v>75.538349999999994</v>
      </c>
      <c r="BK39">
        <v>74.764279999999999</v>
      </c>
      <c r="BL39">
        <v>73.838830000000002</v>
      </c>
      <c r="BM39">
        <v>73.05556</v>
      </c>
      <c r="BN39">
        <v>-2.8062900000000002E-2</v>
      </c>
      <c r="BO39">
        <v>2.0152900000000001E-2</v>
      </c>
      <c r="BP39">
        <v>1.6055699999999999E-2</v>
      </c>
      <c r="BQ39">
        <v>7.6748700000000003E-2</v>
      </c>
      <c r="BR39">
        <v>0.1299708</v>
      </c>
      <c r="BS39">
        <v>0.1641368</v>
      </c>
      <c r="BT39">
        <v>0.1462859</v>
      </c>
      <c r="BU39">
        <v>6.0301500000000001E-2</v>
      </c>
      <c r="BV39">
        <v>1.1546900000000001E-2</v>
      </c>
      <c r="BW39">
        <v>5.9714999999999997E-2</v>
      </c>
      <c r="BX39">
        <v>6.3030000000000003E-2</v>
      </c>
      <c r="BY39">
        <v>-1.47659E-2</v>
      </c>
      <c r="BZ39">
        <v>-2.54804E-2</v>
      </c>
      <c r="CA39">
        <v>-6.3465300000000002E-2</v>
      </c>
      <c r="CB39">
        <v>-5.3621799999999997E-2</v>
      </c>
      <c r="CC39">
        <v>-0.1258165</v>
      </c>
      <c r="CD39">
        <v>-0.31983080000000003</v>
      </c>
      <c r="CE39">
        <v>-0.1257866</v>
      </c>
      <c r="CF39">
        <v>7.4143399999999998E-2</v>
      </c>
      <c r="CG39">
        <v>9.2855999999999994E-2</v>
      </c>
      <c r="CH39">
        <v>4.7209099999999997E-2</v>
      </c>
      <c r="CI39">
        <v>1.8295200000000001E-2</v>
      </c>
      <c r="CJ39">
        <v>-2.1425799999999998E-2</v>
      </c>
      <c r="CK39">
        <v>-4.2081800000000003E-2</v>
      </c>
      <c r="CL39" s="25">
        <v>2.5414000000000001E-3</v>
      </c>
      <c r="CM39" s="25">
        <v>2.3370000000000001E-3</v>
      </c>
      <c r="CN39" s="25">
        <v>2.6941000000000001E-3</v>
      </c>
      <c r="CO39" s="25">
        <v>5.9164999999999999E-3</v>
      </c>
      <c r="CP39" s="25">
        <v>9.8796000000000005E-3</v>
      </c>
      <c r="CQ39" s="25">
        <v>9.4020000000000006E-3</v>
      </c>
      <c r="CR39" s="25">
        <v>7.0226000000000004E-3</v>
      </c>
      <c r="CS39" s="25">
        <v>4.7895999999999998E-3</v>
      </c>
      <c r="CT39" s="25">
        <v>4.6636999999999998E-3</v>
      </c>
      <c r="CU39" s="25">
        <v>2.7219000000000002E-3</v>
      </c>
      <c r="CV39" s="25">
        <v>1.0185000000000001E-3</v>
      </c>
      <c r="CW39" s="25">
        <v>4.2939999999999997E-4</v>
      </c>
      <c r="CX39" s="25">
        <v>9.9799999999999997E-4</v>
      </c>
      <c r="CY39" s="25">
        <v>3.7434999999999999E-3</v>
      </c>
      <c r="CZ39" s="25">
        <v>4.7397999999999997E-3</v>
      </c>
      <c r="DA39" s="25">
        <v>5.9731999999999997E-3</v>
      </c>
      <c r="DB39" s="25">
        <v>7.4966E-3</v>
      </c>
      <c r="DC39" s="25">
        <v>6.6709999999999998E-3</v>
      </c>
      <c r="DD39" s="25">
        <v>6.3340999999999996E-3</v>
      </c>
      <c r="DE39" s="25">
        <v>3.9014000000000002E-3</v>
      </c>
      <c r="DF39" s="25">
        <v>1.7577999999999999E-3</v>
      </c>
      <c r="DG39" s="25">
        <v>7.3180000000000001E-4</v>
      </c>
      <c r="DH39" s="25">
        <v>6.1379999999999996E-4</v>
      </c>
      <c r="DI39" s="25">
        <v>1.0973000000000001E-3</v>
      </c>
    </row>
    <row r="40" spans="1:113" x14ac:dyDescent="0.25">
      <c r="A40" t="str">
        <f t="shared" si="0"/>
        <v>All_All_All_All_All_All_2958465</v>
      </c>
      <c r="B40" t="s">
        <v>169</v>
      </c>
      <c r="C40" t="s">
        <v>191</v>
      </c>
      <c r="D40" t="s">
        <v>2</v>
      </c>
      <c r="E40" t="s">
        <v>2</v>
      </c>
      <c r="F40" t="s">
        <v>2</v>
      </c>
      <c r="G40" t="s">
        <v>2</v>
      </c>
      <c r="H40" t="s">
        <v>2</v>
      </c>
      <c r="I40" t="s">
        <v>2</v>
      </c>
      <c r="J40" s="11">
        <v>2958465</v>
      </c>
      <c r="K40">
        <v>15</v>
      </c>
      <c r="L40">
        <v>18</v>
      </c>
      <c r="M40">
        <v>13675</v>
      </c>
      <c r="N40">
        <v>0</v>
      </c>
      <c r="O40">
        <v>0</v>
      </c>
      <c r="P40">
        <v>0</v>
      </c>
      <c r="Q40">
        <v>0</v>
      </c>
      <c r="R40">
        <v>30.247859999999999</v>
      </c>
      <c r="S40">
        <v>29.351569999999999</v>
      </c>
      <c r="T40">
        <v>28.758949999999999</v>
      </c>
      <c r="U40">
        <v>28.628430000000002</v>
      </c>
      <c r="V40">
        <v>29.29571</v>
      </c>
      <c r="W40">
        <v>31.4481</v>
      </c>
      <c r="X40">
        <v>34.554270000000002</v>
      </c>
      <c r="Y40">
        <v>36.877389999999998</v>
      </c>
      <c r="Z40">
        <v>39.906939999999999</v>
      </c>
      <c r="AA40">
        <v>42.719279999999998</v>
      </c>
      <c r="AB40">
        <v>45.325589999999998</v>
      </c>
      <c r="AC40">
        <v>46.95834</v>
      </c>
      <c r="AD40">
        <v>47.67362</v>
      </c>
      <c r="AE40">
        <v>47.740830000000003</v>
      </c>
      <c r="AF40">
        <v>47.060420000000001</v>
      </c>
      <c r="AG40">
        <v>46.325749999999999</v>
      </c>
      <c r="AH40">
        <v>44.874760000000002</v>
      </c>
      <c r="AI40">
        <v>42.786630000000002</v>
      </c>
      <c r="AJ40">
        <v>40.08061</v>
      </c>
      <c r="AK40">
        <v>38.498609999999999</v>
      </c>
      <c r="AL40">
        <v>36.591419999999999</v>
      </c>
      <c r="AM40">
        <v>35.173050000000003</v>
      </c>
      <c r="AN40">
        <v>33.199809999999999</v>
      </c>
      <c r="AO40">
        <v>31.369980000000002</v>
      </c>
      <c r="AP40">
        <v>71.991500000000002</v>
      </c>
      <c r="AQ40">
        <v>71.417330000000007</v>
      </c>
      <c r="AR40">
        <v>70.683269999999993</v>
      </c>
      <c r="AS40">
        <v>70.559489999999997</v>
      </c>
      <c r="AT40">
        <v>70.446460000000002</v>
      </c>
      <c r="AU40">
        <v>70.70335</v>
      </c>
      <c r="AV40">
        <v>70.880480000000006</v>
      </c>
      <c r="AW40">
        <v>75.73057</v>
      </c>
      <c r="AX40">
        <v>80.941249999999997</v>
      </c>
      <c r="AY40">
        <v>86.128489999999999</v>
      </c>
      <c r="AZ40">
        <v>90.375410000000002</v>
      </c>
      <c r="BA40">
        <v>92.33681</v>
      </c>
      <c r="BB40">
        <v>92.863110000000006</v>
      </c>
      <c r="BC40">
        <v>92.574330000000003</v>
      </c>
      <c r="BD40">
        <v>91.918149999999997</v>
      </c>
      <c r="BE40">
        <v>90.750519999999995</v>
      </c>
      <c r="BF40">
        <v>88.823390000000003</v>
      </c>
      <c r="BG40">
        <v>85.434430000000006</v>
      </c>
      <c r="BH40">
        <v>80.994200000000006</v>
      </c>
      <c r="BI40">
        <v>77.74239</v>
      </c>
      <c r="BJ40">
        <v>75.719239999999999</v>
      </c>
      <c r="BK40">
        <v>74.464569999999995</v>
      </c>
      <c r="BL40">
        <v>73.415639999999996</v>
      </c>
      <c r="BM40">
        <v>72.481380000000001</v>
      </c>
      <c r="BN40">
        <v>-0.2214441</v>
      </c>
      <c r="BO40">
        <v>-0.1989522</v>
      </c>
      <c r="BP40">
        <v>-0.10328809999999999</v>
      </c>
      <c r="BQ40">
        <v>-0.100732</v>
      </c>
      <c r="BR40">
        <v>-7.7720399999999995E-2</v>
      </c>
      <c r="BS40">
        <v>4.8659000000000001E-2</v>
      </c>
      <c r="BT40">
        <v>0.24821389999999999</v>
      </c>
      <c r="BU40">
        <v>0.2560983</v>
      </c>
      <c r="BV40">
        <v>-8.9279200000000003E-2</v>
      </c>
      <c r="BW40">
        <v>-0.2082166</v>
      </c>
      <c r="BX40">
        <v>-0.2678721</v>
      </c>
      <c r="BY40">
        <v>-0.17440030000000001</v>
      </c>
      <c r="BZ40">
        <v>2.8663600000000001E-2</v>
      </c>
      <c r="CA40">
        <v>0.38593230000000001</v>
      </c>
      <c r="CB40">
        <v>0.80531779999999997</v>
      </c>
      <c r="CC40">
        <v>0.48343079999999999</v>
      </c>
      <c r="CD40">
        <v>0.20198389999999999</v>
      </c>
      <c r="CE40">
        <v>0.1244961</v>
      </c>
      <c r="CF40">
        <v>-1.06304E-2</v>
      </c>
      <c r="CG40">
        <v>-0.22146109999999999</v>
      </c>
      <c r="CH40">
        <v>-0.36660690000000001</v>
      </c>
      <c r="CI40">
        <v>-0.46582410000000002</v>
      </c>
      <c r="CJ40">
        <v>-0.50474680000000005</v>
      </c>
      <c r="CK40">
        <v>-0.39727279999999998</v>
      </c>
      <c r="CL40" s="25">
        <v>1.6303999999999999E-3</v>
      </c>
      <c r="CM40" s="25">
        <v>1.5610000000000001E-3</v>
      </c>
      <c r="CN40" s="25">
        <v>1.3357E-3</v>
      </c>
      <c r="CO40" s="25">
        <v>1.3048000000000001E-3</v>
      </c>
      <c r="CP40" s="25">
        <v>1.2499E-3</v>
      </c>
      <c r="CQ40" s="25">
        <v>1.0428E-3</v>
      </c>
      <c r="CR40" s="25">
        <v>1.2267999999999999E-3</v>
      </c>
      <c r="CS40" s="25">
        <v>9.2559999999999995E-4</v>
      </c>
      <c r="CT40" s="25">
        <v>8.7000000000000001E-4</v>
      </c>
      <c r="CU40" s="25">
        <v>1.2446E-3</v>
      </c>
      <c r="CV40" s="25">
        <v>1.4878000000000001E-3</v>
      </c>
      <c r="CW40" s="25">
        <v>6.6830000000000004E-4</v>
      </c>
      <c r="CX40" s="25">
        <v>9.8729999999999998E-4</v>
      </c>
      <c r="CY40" s="25">
        <v>2.4532999999999998E-3</v>
      </c>
      <c r="CZ40" s="25">
        <v>7.0394999999999998E-3</v>
      </c>
      <c r="DA40" s="25">
        <v>7.5929999999999999E-3</v>
      </c>
      <c r="DB40" s="25">
        <v>7.7314000000000003E-3</v>
      </c>
      <c r="DC40" s="25">
        <v>9.2598999999999997E-3</v>
      </c>
      <c r="DD40" s="25">
        <v>5.9681999999999999E-3</v>
      </c>
      <c r="DE40" s="25">
        <v>4.653E-3</v>
      </c>
      <c r="DF40" s="25">
        <v>4.5671000000000002E-3</v>
      </c>
      <c r="DG40" s="25">
        <v>2.1668E-3</v>
      </c>
      <c r="DH40" s="25">
        <v>2.2604000000000001E-3</v>
      </c>
      <c r="DI40" s="25">
        <v>2.0818999999999998E-3</v>
      </c>
    </row>
    <row r="41" spans="1:113" x14ac:dyDescent="0.25">
      <c r="A41" t="str">
        <f t="shared" si="0"/>
        <v>All_All_No_All_All_All_2958465</v>
      </c>
      <c r="B41" t="s">
        <v>169</v>
      </c>
      <c r="C41" t="s">
        <v>229</v>
      </c>
      <c r="D41" t="s">
        <v>2</v>
      </c>
      <c r="E41" t="s">
        <v>2</v>
      </c>
      <c r="F41" t="s">
        <v>206</v>
      </c>
      <c r="G41" t="s">
        <v>2</v>
      </c>
      <c r="H41" t="s">
        <v>2</v>
      </c>
      <c r="I41" t="s">
        <v>2</v>
      </c>
      <c r="J41" s="11">
        <v>2958465</v>
      </c>
      <c r="K41">
        <v>15</v>
      </c>
      <c r="L41">
        <v>18</v>
      </c>
      <c r="M41">
        <v>13674</v>
      </c>
      <c r="N41">
        <v>0</v>
      </c>
      <c r="O41">
        <v>0</v>
      </c>
      <c r="P41">
        <v>0</v>
      </c>
      <c r="Q41">
        <v>0</v>
      </c>
      <c r="R41">
        <v>30.23929</v>
      </c>
      <c r="S41">
        <v>29.343389999999999</v>
      </c>
      <c r="T41">
        <v>28.751139999999999</v>
      </c>
      <c r="U41">
        <v>28.62114</v>
      </c>
      <c r="V41">
        <v>29.28884</v>
      </c>
      <c r="W41">
        <v>31.44172</v>
      </c>
      <c r="X41">
        <v>34.548139999999997</v>
      </c>
      <c r="Y41">
        <v>36.870629999999998</v>
      </c>
      <c r="Z41">
        <v>39.8992</v>
      </c>
      <c r="AA41">
        <v>42.710540000000002</v>
      </c>
      <c r="AB41">
        <v>45.315910000000002</v>
      </c>
      <c r="AC41">
        <v>46.948349999999998</v>
      </c>
      <c r="AD41">
        <v>47.663260000000001</v>
      </c>
      <c r="AE41">
        <v>47.729939999999999</v>
      </c>
      <c r="AF41">
        <v>47.049379999999999</v>
      </c>
      <c r="AG41">
        <v>46.314709999999998</v>
      </c>
      <c r="AH41">
        <v>44.864089999999997</v>
      </c>
      <c r="AI41">
        <v>42.775750000000002</v>
      </c>
      <c r="AJ41">
        <v>40.070189999999997</v>
      </c>
      <c r="AK41">
        <v>38.488529999999997</v>
      </c>
      <c r="AL41">
        <v>36.581270000000004</v>
      </c>
      <c r="AM41">
        <v>35.163240000000002</v>
      </c>
      <c r="AN41">
        <v>33.190190000000001</v>
      </c>
      <c r="AO41">
        <v>31.360949999999999</v>
      </c>
      <c r="AP41">
        <v>71.938000000000002</v>
      </c>
      <c r="AQ41">
        <v>71.361239999999995</v>
      </c>
      <c r="AR41">
        <v>70.623599999999996</v>
      </c>
      <c r="AS41">
        <v>70.508459999999999</v>
      </c>
      <c r="AT41">
        <v>70.39761</v>
      </c>
      <c r="AU41">
        <v>70.668530000000004</v>
      </c>
      <c r="AV41">
        <v>70.844759999999994</v>
      </c>
      <c r="AW41">
        <v>75.738510000000005</v>
      </c>
      <c r="AX41">
        <v>80.971180000000004</v>
      </c>
      <c r="AY41">
        <v>86.182169999999999</v>
      </c>
      <c r="AZ41">
        <v>90.434030000000007</v>
      </c>
      <c r="BA41">
        <v>92.392439999999993</v>
      </c>
      <c r="BB41">
        <v>92.911490000000001</v>
      </c>
      <c r="BC41">
        <v>92.581379999999996</v>
      </c>
      <c r="BD41">
        <v>91.909850000000006</v>
      </c>
      <c r="BE41">
        <v>90.749979999999994</v>
      </c>
      <c r="BF41">
        <v>88.808750000000003</v>
      </c>
      <c r="BG41">
        <v>85.405330000000006</v>
      </c>
      <c r="BH41">
        <v>80.949650000000005</v>
      </c>
      <c r="BI41">
        <v>77.701689999999999</v>
      </c>
      <c r="BJ41">
        <v>75.66695</v>
      </c>
      <c r="BK41">
        <v>74.400530000000003</v>
      </c>
      <c r="BL41">
        <v>73.350620000000006</v>
      </c>
      <c r="BM41">
        <v>72.413240000000002</v>
      </c>
      <c r="BN41">
        <v>-0.22170139999999999</v>
      </c>
      <c r="BO41">
        <v>-0.1992495</v>
      </c>
      <c r="BP41">
        <v>-0.10356700000000001</v>
      </c>
      <c r="BQ41">
        <v>-0.10094019999999999</v>
      </c>
      <c r="BR41">
        <v>-7.7842700000000001E-2</v>
      </c>
      <c r="BS41">
        <v>4.8506899999999999E-2</v>
      </c>
      <c r="BT41">
        <v>0.24820349999999999</v>
      </c>
      <c r="BU41">
        <v>0.25617420000000002</v>
      </c>
      <c r="BV41">
        <v>-8.9183299999999993E-2</v>
      </c>
      <c r="BW41">
        <v>-0.20819860000000001</v>
      </c>
      <c r="BX41">
        <v>-0.2678161</v>
      </c>
      <c r="BY41">
        <v>-0.17445939999999999</v>
      </c>
      <c r="BZ41">
        <v>2.85796E-2</v>
      </c>
      <c r="CA41">
        <v>0.38560549999999999</v>
      </c>
      <c r="CB41">
        <v>0.80445529999999998</v>
      </c>
      <c r="CC41">
        <v>0.48256900000000003</v>
      </c>
      <c r="CD41">
        <v>0.20115130000000001</v>
      </c>
      <c r="CE41">
        <v>0.123557</v>
      </c>
      <c r="CF41">
        <v>-1.12584E-2</v>
      </c>
      <c r="CG41">
        <v>-0.22171740000000001</v>
      </c>
      <c r="CH41">
        <v>-0.36687619999999999</v>
      </c>
      <c r="CI41">
        <v>-0.46568730000000003</v>
      </c>
      <c r="CJ41">
        <v>-0.50470769999999998</v>
      </c>
      <c r="CK41">
        <v>-0.39739150000000001</v>
      </c>
      <c r="CL41" s="25">
        <v>1.6306000000000001E-3</v>
      </c>
      <c r="CM41" s="25">
        <v>1.5612E-3</v>
      </c>
      <c r="CN41" s="25">
        <v>1.3358000000000001E-3</v>
      </c>
      <c r="CO41" s="25">
        <v>1.3048999999999999E-3</v>
      </c>
      <c r="CP41" s="25">
        <v>1.2501000000000001E-3</v>
      </c>
      <c r="CQ41" s="25">
        <v>1.0429E-3</v>
      </c>
      <c r="CR41" s="25">
        <v>1.2269E-3</v>
      </c>
      <c r="CS41" s="25">
        <v>9.2579999999999995E-4</v>
      </c>
      <c r="CT41" s="25">
        <v>8.7020000000000001E-4</v>
      </c>
      <c r="CU41" s="25">
        <v>1.2447999999999999E-3</v>
      </c>
      <c r="CV41" s="25">
        <v>1.488E-3</v>
      </c>
      <c r="CW41" s="25">
        <v>6.6839999999999998E-4</v>
      </c>
      <c r="CX41" s="25">
        <v>9.8740000000000004E-4</v>
      </c>
      <c r="CY41" s="25">
        <v>2.4537000000000001E-3</v>
      </c>
      <c r="CZ41" s="25">
        <v>7.0404999999999999E-3</v>
      </c>
      <c r="DA41" s="25">
        <v>7.5940000000000001E-3</v>
      </c>
      <c r="DB41" s="25">
        <v>7.7324999999999998E-3</v>
      </c>
      <c r="DC41" s="25">
        <v>9.2612000000000007E-3</v>
      </c>
      <c r="DD41" s="25">
        <v>5.9690999999999998E-3</v>
      </c>
      <c r="DE41" s="25">
        <v>4.6535999999999999E-3</v>
      </c>
      <c r="DF41" s="25">
        <v>4.5678000000000003E-3</v>
      </c>
      <c r="DG41" s="25">
        <v>2.1672000000000002E-3</v>
      </c>
      <c r="DH41" s="25">
        <v>2.2607999999999999E-3</v>
      </c>
      <c r="DI41" s="25">
        <v>2.0822000000000002E-3</v>
      </c>
    </row>
    <row r="42" spans="1:113" x14ac:dyDescent="0.25">
      <c r="A42" t="str">
        <f t="shared" si="0"/>
        <v>All_All_Yes_All_All_All_2958465</v>
      </c>
      <c r="B42" t="s">
        <v>169</v>
      </c>
      <c r="C42" t="s">
        <v>230</v>
      </c>
      <c r="D42" t="s">
        <v>2</v>
      </c>
      <c r="E42" t="s">
        <v>2</v>
      </c>
      <c r="F42" t="s">
        <v>207</v>
      </c>
      <c r="G42" t="s">
        <v>2</v>
      </c>
      <c r="H42" t="s">
        <v>2</v>
      </c>
      <c r="I42" t="s">
        <v>2</v>
      </c>
      <c r="J42" s="11">
        <v>2958465</v>
      </c>
      <c r="K42">
        <v>15</v>
      </c>
      <c r="L42">
        <v>18</v>
      </c>
      <c r="M42">
        <v>1</v>
      </c>
      <c r="N42">
        <v>0</v>
      </c>
      <c r="O42">
        <v>0</v>
      </c>
      <c r="P42">
        <v>0</v>
      </c>
      <c r="Q42">
        <v>0</v>
      </c>
      <c r="R42">
        <v>147.37780000000001</v>
      </c>
      <c r="S42">
        <v>141.15559999999999</v>
      </c>
      <c r="T42">
        <v>135.5556</v>
      </c>
      <c r="U42">
        <v>128.22219999999999</v>
      </c>
      <c r="V42">
        <v>123.2889</v>
      </c>
      <c r="W42">
        <v>118.7111</v>
      </c>
      <c r="X42">
        <v>118.4444</v>
      </c>
      <c r="Y42">
        <v>129.33330000000001</v>
      </c>
      <c r="Z42">
        <v>145.73330000000001</v>
      </c>
      <c r="AA42">
        <v>162.17779999999999</v>
      </c>
      <c r="AB42">
        <v>177.68889999999999</v>
      </c>
      <c r="AC42">
        <v>183.5111</v>
      </c>
      <c r="AD42">
        <v>189.37780000000001</v>
      </c>
      <c r="AE42">
        <v>196.66669999999999</v>
      </c>
      <c r="AF42">
        <v>198.0889</v>
      </c>
      <c r="AG42">
        <v>197.2</v>
      </c>
      <c r="AH42">
        <v>190.8</v>
      </c>
      <c r="AI42">
        <v>191.5111</v>
      </c>
      <c r="AJ42">
        <v>182.5778</v>
      </c>
      <c r="AK42">
        <v>176.26669999999999</v>
      </c>
      <c r="AL42">
        <v>175.4222</v>
      </c>
      <c r="AM42">
        <v>169.33330000000001</v>
      </c>
      <c r="AN42">
        <v>164.75559999999999</v>
      </c>
      <c r="AO42">
        <v>154.84440000000001</v>
      </c>
      <c r="AP42">
        <v>74.666700000000006</v>
      </c>
      <c r="AQ42">
        <v>74.222219999999993</v>
      </c>
      <c r="AR42">
        <v>73.666659999999993</v>
      </c>
      <c r="AS42">
        <v>73.111109999999996</v>
      </c>
      <c r="AT42">
        <v>72.888890000000004</v>
      </c>
      <c r="AU42">
        <v>72.44444</v>
      </c>
      <c r="AV42">
        <v>72.666659999999993</v>
      </c>
      <c r="AW42">
        <v>75.333340000000007</v>
      </c>
      <c r="AX42">
        <v>79.44444</v>
      </c>
      <c r="AY42">
        <v>83.44444</v>
      </c>
      <c r="AZ42">
        <v>87.44444</v>
      </c>
      <c r="BA42">
        <v>89.55556</v>
      </c>
      <c r="BB42">
        <v>90.44444</v>
      </c>
      <c r="BC42">
        <v>92.222219999999993</v>
      </c>
      <c r="BD42">
        <v>92.333340000000007</v>
      </c>
      <c r="BE42">
        <v>90.777780000000007</v>
      </c>
      <c r="BF42">
        <v>89.55556</v>
      </c>
      <c r="BG42">
        <v>86.888890000000004</v>
      </c>
      <c r="BH42">
        <v>83.222219999999993</v>
      </c>
      <c r="BI42">
        <v>79.777780000000007</v>
      </c>
      <c r="BJ42">
        <v>78.333340000000007</v>
      </c>
      <c r="BK42">
        <v>77.666659999999993</v>
      </c>
      <c r="BL42">
        <v>76.666659999999993</v>
      </c>
      <c r="BM42">
        <v>75.888890000000004</v>
      </c>
      <c r="BN42">
        <v>3.2975789999999998</v>
      </c>
      <c r="BO42">
        <v>3.8669639999999998</v>
      </c>
      <c r="BP42">
        <v>3.710636</v>
      </c>
      <c r="BQ42">
        <v>2.745044</v>
      </c>
      <c r="BR42">
        <v>1.5939719999999999</v>
      </c>
      <c r="BS42">
        <v>2.129696</v>
      </c>
      <c r="BT42">
        <v>0.39007819999999999</v>
      </c>
      <c r="BU42">
        <v>-0.78186040000000001</v>
      </c>
      <c r="BV42">
        <v>-1.4003129999999999</v>
      </c>
      <c r="BW42">
        <v>-0.45408720000000002</v>
      </c>
      <c r="BX42">
        <v>-1.03362</v>
      </c>
      <c r="BY42">
        <v>0.63403319999999996</v>
      </c>
      <c r="BZ42">
        <v>1.176585</v>
      </c>
      <c r="CA42">
        <v>4.8540039999999998</v>
      </c>
      <c r="CB42">
        <v>12.598509999999999</v>
      </c>
      <c r="CC42">
        <v>12.26741</v>
      </c>
      <c r="CD42">
        <v>11.58708</v>
      </c>
      <c r="CE42">
        <v>12.965109999999999</v>
      </c>
      <c r="CF42">
        <v>8.5773279999999996</v>
      </c>
      <c r="CG42">
        <v>3.283588</v>
      </c>
      <c r="CH42">
        <v>3.3157369999999999</v>
      </c>
      <c r="CI42">
        <v>-2.3366380000000002</v>
      </c>
      <c r="CJ42">
        <v>-1.0394300000000001</v>
      </c>
      <c r="CK42">
        <v>1.226866</v>
      </c>
      <c r="CL42" s="25">
        <v>4.3860780000000004</v>
      </c>
      <c r="CM42" s="25">
        <v>4.7629960000000002</v>
      </c>
      <c r="CN42" s="25">
        <v>3.9809109999999999</v>
      </c>
      <c r="CO42" s="25">
        <v>3.3099249999999998</v>
      </c>
      <c r="CP42" s="25">
        <v>2.8542800000000002</v>
      </c>
      <c r="CQ42" s="25">
        <v>0.99154640000000005</v>
      </c>
      <c r="CR42" s="25">
        <v>1.477166</v>
      </c>
      <c r="CS42" s="25">
        <v>0.86087460000000005</v>
      </c>
      <c r="CT42" s="25">
        <v>0.53923080000000001</v>
      </c>
      <c r="CU42" s="25">
        <v>0.78999600000000003</v>
      </c>
      <c r="CV42" s="25">
        <v>1.545229</v>
      </c>
      <c r="CW42" s="25">
        <v>0.47846939999999999</v>
      </c>
      <c r="CX42" s="25">
        <v>0.39839479999999999</v>
      </c>
      <c r="CY42" s="25">
        <v>1.082705</v>
      </c>
      <c r="CZ42" s="25">
        <v>4.9383439999999998</v>
      </c>
      <c r="DA42" s="25">
        <v>4.8010339999999996</v>
      </c>
      <c r="DB42" s="25">
        <v>5.1762670000000002</v>
      </c>
      <c r="DC42" s="25">
        <v>7.8779009999999996</v>
      </c>
      <c r="DD42" s="25">
        <v>4.9662360000000003</v>
      </c>
      <c r="DE42" s="25">
        <v>3.007838</v>
      </c>
      <c r="DF42" s="25">
        <v>2.5573619999999999</v>
      </c>
      <c r="DG42" s="25">
        <v>0.40203060000000002</v>
      </c>
      <c r="DH42" s="25">
        <v>0.24642620000000001</v>
      </c>
      <c r="DI42" s="25">
        <v>0.44460630000000001</v>
      </c>
    </row>
    <row r="43" spans="1:113" x14ac:dyDescent="0.25">
      <c r="A43" t="str">
        <f t="shared" si="0"/>
        <v>All_All_All_All_No_All_2958465</v>
      </c>
      <c r="B43" t="s">
        <v>169</v>
      </c>
      <c r="C43" t="s">
        <v>192</v>
      </c>
      <c r="D43" t="s">
        <v>2</v>
      </c>
      <c r="E43" t="s">
        <v>2</v>
      </c>
      <c r="F43" t="s">
        <v>2</v>
      </c>
      <c r="G43" t="s">
        <v>2</v>
      </c>
      <c r="H43" t="s">
        <v>206</v>
      </c>
      <c r="I43" t="s">
        <v>2</v>
      </c>
      <c r="J43" s="11">
        <v>2958465</v>
      </c>
      <c r="K43">
        <v>15</v>
      </c>
      <c r="L43">
        <v>18</v>
      </c>
      <c r="M43">
        <v>6893.2219999999998</v>
      </c>
      <c r="N43">
        <v>0</v>
      </c>
      <c r="O43">
        <v>0</v>
      </c>
      <c r="P43">
        <v>0</v>
      </c>
      <c r="Q43">
        <v>0</v>
      </c>
      <c r="R43">
        <v>25.746580000000002</v>
      </c>
      <c r="S43">
        <v>24.93655</v>
      </c>
      <c r="T43">
        <v>24.418939999999999</v>
      </c>
      <c r="U43">
        <v>24.400069999999999</v>
      </c>
      <c r="V43">
        <v>24.993950000000002</v>
      </c>
      <c r="W43">
        <v>26.87219</v>
      </c>
      <c r="X43">
        <v>29.580359999999999</v>
      </c>
      <c r="Y43">
        <v>31.688199999999998</v>
      </c>
      <c r="Z43">
        <v>34.625880000000002</v>
      </c>
      <c r="AA43">
        <v>37.615389999999998</v>
      </c>
      <c r="AB43">
        <v>40.161909999999999</v>
      </c>
      <c r="AC43">
        <v>41.92868</v>
      </c>
      <c r="AD43">
        <v>42.668619999999997</v>
      </c>
      <c r="AE43">
        <v>43.055520000000001</v>
      </c>
      <c r="AF43">
        <v>42.917259999999999</v>
      </c>
      <c r="AG43">
        <v>42.391849999999998</v>
      </c>
      <c r="AH43">
        <v>41.135399999999997</v>
      </c>
      <c r="AI43">
        <v>39.101230000000001</v>
      </c>
      <c r="AJ43">
        <v>36.162179999999999</v>
      </c>
      <c r="AK43">
        <v>34.600589999999997</v>
      </c>
      <c r="AL43">
        <v>32.784280000000003</v>
      </c>
      <c r="AM43">
        <v>30.840869999999999</v>
      </c>
      <c r="AN43">
        <v>28.626930000000002</v>
      </c>
      <c r="AO43">
        <v>26.875319999999999</v>
      </c>
      <c r="AP43">
        <v>72.12</v>
      </c>
      <c r="AQ43">
        <v>71.556929999999994</v>
      </c>
      <c r="AR43">
        <v>70.823750000000004</v>
      </c>
      <c r="AS43">
        <v>70.655839999999998</v>
      </c>
      <c r="AT43">
        <v>70.479550000000003</v>
      </c>
      <c r="AU43">
        <v>70.678600000000003</v>
      </c>
      <c r="AV43">
        <v>70.874409999999997</v>
      </c>
      <c r="AW43">
        <v>75.489080000000001</v>
      </c>
      <c r="AX43">
        <v>80.592349999999996</v>
      </c>
      <c r="AY43">
        <v>85.921459999999996</v>
      </c>
      <c r="AZ43">
        <v>90.493840000000006</v>
      </c>
      <c r="BA43">
        <v>92.635360000000006</v>
      </c>
      <c r="BB43">
        <v>93.140209999999996</v>
      </c>
      <c r="BC43">
        <v>92.820340000000002</v>
      </c>
      <c r="BD43">
        <v>92.177909999999997</v>
      </c>
      <c r="BE43">
        <v>90.985780000000005</v>
      </c>
      <c r="BF43">
        <v>89.045749999999998</v>
      </c>
      <c r="BG43">
        <v>85.692700000000002</v>
      </c>
      <c r="BH43">
        <v>81.258610000000004</v>
      </c>
      <c r="BI43">
        <v>78.057829999999996</v>
      </c>
      <c r="BJ43">
        <v>75.947239999999994</v>
      </c>
      <c r="BK43">
        <v>74.628479999999996</v>
      </c>
      <c r="BL43">
        <v>73.546530000000004</v>
      </c>
      <c r="BM43">
        <v>72.635120000000001</v>
      </c>
      <c r="BN43">
        <v>-0.16246969999999999</v>
      </c>
      <c r="BO43">
        <v>-0.14900620000000001</v>
      </c>
      <c r="BP43">
        <v>-1.9746999999999998E-3</v>
      </c>
      <c r="BQ43">
        <v>-1.3676799999999999E-2</v>
      </c>
      <c r="BR43">
        <v>-3.2280499999999997E-2</v>
      </c>
      <c r="BS43">
        <v>3.1677799999999999E-2</v>
      </c>
      <c r="BT43">
        <v>0.1750524</v>
      </c>
      <c r="BU43">
        <v>0.16839570000000001</v>
      </c>
      <c r="BV43">
        <v>-4.9939900000000002E-2</v>
      </c>
      <c r="BW43">
        <v>-0.23008780000000001</v>
      </c>
      <c r="BX43">
        <v>-0.18027409999999999</v>
      </c>
      <c r="BY43">
        <v>-8.4942500000000004E-2</v>
      </c>
      <c r="BZ43">
        <v>0.1424523</v>
      </c>
      <c r="CA43">
        <v>0.228911</v>
      </c>
      <c r="CB43">
        <v>0.30984129999999999</v>
      </c>
      <c r="CC43">
        <v>0.11783</v>
      </c>
      <c r="CD43">
        <v>-5.0823199999999999E-2</v>
      </c>
      <c r="CE43">
        <v>-0.11739280000000001</v>
      </c>
      <c r="CF43">
        <v>-0.14033860000000001</v>
      </c>
      <c r="CG43">
        <v>-0.33094400000000002</v>
      </c>
      <c r="CH43">
        <v>-0.42282710000000001</v>
      </c>
      <c r="CI43">
        <v>-0.4068927</v>
      </c>
      <c r="CJ43">
        <v>-0.3964454</v>
      </c>
      <c r="CK43">
        <v>-0.31845519999999999</v>
      </c>
      <c r="CL43" s="25">
        <v>1.7045000000000001E-3</v>
      </c>
      <c r="CM43" s="25">
        <v>1.7377E-3</v>
      </c>
      <c r="CN43" s="25">
        <v>1.4151000000000001E-3</v>
      </c>
      <c r="CO43" s="25">
        <v>1.4686E-3</v>
      </c>
      <c r="CP43" s="25">
        <v>1.5397E-3</v>
      </c>
      <c r="CQ43" s="25">
        <v>1.4934E-3</v>
      </c>
      <c r="CR43" s="25">
        <v>1.4747E-3</v>
      </c>
      <c r="CS43" s="25">
        <v>1.2003000000000001E-3</v>
      </c>
      <c r="CT43" s="25">
        <v>1.0215000000000001E-3</v>
      </c>
      <c r="CU43" s="25">
        <v>1.2384E-3</v>
      </c>
      <c r="CV43" s="25">
        <v>1.0296000000000001E-3</v>
      </c>
      <c r="CW43" s="25">
        <v>4.4959999999999998E-4</v>
      </c>
      <c r="CX43" s="25">
        <v>1.0123E-3</v>
      </c>
      <c r="CY43" s="25">
        <v>1.8697E-3</v>
      </c>
      <c r="CZ43" s="25">
        <v>3.8078000000000001E-3</v>
      </c>
      <c r="DA43" s="25">
        <v>4.3978999999999997E-3</v>
      </c>
      <c r="DB43" s="25">
        <v>4.5085000000000004E-3</v>
      </c>
      <c r="DC43" s="25">
        <v>5.9528999999999997E-3</v>
      </c>
      <c r="DD43" s="25">
        <v>5.2069999999999998E-3</v>
      </c>
      <c r="DE43" s="25">
        <v>4.3206E-3</v>
      </c>
      <c r="DF43" s="25">
        <v>3.8844000000000001E-3</v>
      </c>
      <c r="DG43" s="25">
        <v>2.1928E-3</v>
      </c>
      <c r="DH43" s="25">
        <v>2.0501E-3</v>
      </c>
      <c r="DI43" s="25">
        <v>2.0068999999999998E-3</v>
      </c>
    </row>
    <row r="44" spans="1:113" x14ac:dyDescent="0.25">
      <c r="A44" t="str">
        <f t="shared" si="0"/>
        <v>All_All_All_All_Yes_All_2958465</v>
      </c>
      <c r="B44" t="s">
        <v>169</v>
      </c>
      <c r="C44" t="s">
        <v>193</v>
      </c>
      <c r="D44" t="s">
        <v>2</v>
      </c>
      <c r="E44" t="s">
        <v>2</v>
      </c>
      <c r="F44" t="s">
        <v>2</v>
      </c>
      <c r="G44" t="s">
        <v>2</v>
      </c>
      <c r="H44" t="s">
        <v>207</v>
      </c>
      <c r="I44" t="s">
        <v>2</v>
      </c>
      <c r="J44" s="11">
        <v>2958465</v>
      </c>
      <c r="K44">
        <v>15</v>
      </c>
      <c r="L44">
        <v>18</v>
      </c>
      <c r="M44">
        <v>6781.7780000000002</v>
      </c>
      <c r="N44">
        <v>0</v>
      </c>
      <c r="O44">
        <v>0</v>
      </c>
      <c r="P44">
        <v>0</v>
      </c>
      <c r="Q44">
        <v>0</v>
      </c>
      <c r="R44">
        <v>34.823099999999997</v>
      </c>
      <c r="S44">
        <v>33.839129999999997</v>
      </c>
      <c r="T44">
        <v>33.170290000000001</v>
      </c>
      <c r="U44">
        <v>32.926270000000002</v>
      </c>
      <c r="V44">
        <v>33.668170000000003</v>
      </c>
      <c r="W44">
        <v>36.099200000000003</v>
      </c>
      <c r="X44">
        <v>39.609920000000002</v>
      </c>
      <c r="Y44">
        <v>42.15184</v>
      </c>
      <c r="Z44">
        <v>45.27478</v>
      </c>
      <c r="AA44">
        <v>47.907029999999999</v>
      </c>
      <c r="AB44">
        <v>50.574120000000001</v>
      </c>
      <c r="AC44">
        <v>52.070650000000001</v>
      </c>
      <c r="AD44">
        <v>52.760869999999997</v>
      </c>
      <c r="AE44">
        <v>52.503129999999999</v>
      </c>
      <c r="AF44">
        <v>51.27167</v>
      </c>
      <c r="AG44">
        <v>50.324289999999998</v>
      </c>
      <c r="AH44">
        <v>48.67557</v>
      </c>
      <c r="AI44">
        <v>46.532589999999999</v>
      </c>
      <c r="AJ44">
        <v>44.063429999999997</v>
      </c>
      <c r="AK44">
        <v>42.460680000000004</v>
      </c>
      <c r="AL44">
        <v>40.461129999999997</v>
      </c>
      <c r="AM44">
        <v>39.576419999999999</v>
      </c>
      <c r="AN44">
        <v>37.847839999999998</v>
      </c>
      <c r="AO44">
        <v>35.938510000000001</v>
      </c>
      <c r="AP44">
        <v>71.877300000000005</v>
      </c>
      <c r="AQ44">
        <v>71.293239999999997</v>
      </c>
      <c r="AR44">
        <v>70.558390000000003</v>
      </c>
      <c r="AS44">
        <v>70.473849999999999</v>
      </c>
      <c r="AT44">
        <v>70.417069999999995</v>
      </c>
      <c r="AU44">
        <v>70.725359999999995</v>
      </c>
      <c r="AV44">
        <v>70.885869999999997</v>
      </c>
      <c r="AW44">
        <v>75.945210000000003</v>
      </c>
      <c r="AX44">
        <v>81.251369999999994</v>
      </c>
      <c r="AY44">
        <v>86.312510000000003</v>
      </c>
      <c r="AZ44">
        <v>90.270139999999998</v>
      </c>
      <c r="BA44">
        <v>92.071430000000007</v>
      </c>
      <c r="BB44">
        <v>92.616810000000001</v>
      </c>
      <c r="BC44">
        <v>92.355670000000003</v>
      </c>
      <c r="BD44">
        <v>91.687259999999995</v>
      </c>
      <c r="BE44">
        <v>90.541399999999996</v>
      </c>
      <c r="BF44">
        <v>88.625739999999993</v>
      </c>
      <c r="BG44">
        <v>85.204840000000004</v>
      </c>
      <c r="BH44">
        <v>80.759180000000001</v>
      </c>
      <c r="BI44">
        <v>77.462010000000006</v>
      </c>
      <c r="BJ44">
        <v>75.516559999999998</v>
      </c>
      <c r="BK44">
        <v>74.318870000000004</v>
      </c>
      <c r="BL44">
        <v>73.299289999999999</v>
      </c>
      <c r="BM44">
        <v>72.344729999999998</v>
      </c>
      <c r="BN44">
        <v>-0.28138760000000002</v>
      </c>
      <c r="BO44">
        <v>-0.24971889999999999</v>
      </c>
      <c r="BP44">
        <v>-0.20626639999999999</v>
      </c>
      <c r="BQ44">
        <v>-0.18921789999999999</v>
      </c>
      <c r="BR44">
        <v>-0.12390710000000001</v>
      </c>
      <c r="BS44">
        <v>6.5919400000000003E-2</v>
      </c>
      <c r="BT44">
        <v>0.32257760000000002</v>
      </c>
      <c r="BU44">
        <v>0.3452421</v>
      </c>
      <c r="BV44">
        <v>-0.12926480000000001</v>
      </c>
      <c r="BW44">
        <v>-0.18598600000000001</v>
      </c>
      <c r="BX44">
        <v>-0.3569097</v>
      </c>
      <c r="BY44">
        <v>-0.26532820000000001</v>
      </c>
      <c r="BZ44">
        <v>-8.6995000000000003E-2</v>
      </c>
      <c r="CA44">
        <v>0.54553379999999996</v>
      </c>
      <c r="CB44">
        <v>1.3089360000000001</v>
      </c>
      <c r="CC44">
        <v>0.8550394</v>
      </c>
      <c r="CD44">
        <v>0.4589454</v>
      </c>
      <c r="CE44">
        <v>0.37035990000000002</v>
      </c>
      <c r="CF44">
        <v>0.12120939999999999</v>
      </c>
      <c r="CG44">
        <v>-0.110179</v>
      </c>
      <c r="CH44">
        <v>-0.30946289999999999</v>
      </c>
      <c r="CI44">
        <v>-0.52572390000000002</v>
      </c>
      <c r="CJ44">
        <v>-0.61482800000000004</v>
      </c>
      <c r="CK44">
        <v>-0.47738550000000002</v>
      </c>
      <c r="CL44" s="25">
        <v>4.8681000000000002E-3</v>
      </c>
      <c r="CM44" s="25">
        <v>4.5516999999999997E-3</v>
      </c>
      <c r="CN44" s="25">
        <v>3.9689E-3</v>
      </c>
      <c r="CO44" s="25">
        <v>3.7878999999999999E-3</v>
      </c>
      <c r="CP44" s="25">
        <v>3.4916000000000001E-3</v>
      </c>
      <c r="CQ44" s="25">
        <v>2.6971999999999999E-3</v>
      </c>
      <c r="CR44" s="25">
        <v>3.4645000000000001E-3</v>
      </c>
      <c r="CS44" s="25">
        <v>2.5236E-3</v>
      </c>
      <c r="CT44" s="25">
        <v>2.4821999999999999E-3</v>
      </c>
      <c r="CU44" s="25">
        <v>3.7812000000000002E-3</v>
      </c>
      <c r="CV44" s="25">
        <v>4.9855999999999998E-3</v>
      </c>
      <c r="CW44" s="25">
        <v>2.2526999999999998E-3</v>
      </c>
      <c r="CX44" s="25">
        <v>2.9684999999999998E-3</v>
      </c>
      <c r="CY44" s="25">
        <v>8.0437000000000008E-3</v>
      </c>
      <c r="CZ44" s="25">
        <v>2.46888E-2</v>
      </c>
      <c r="DA44" s="25">
        <v>2.6329399999999999E-2</v>
      </c>
      <c r="DB44" s="25">
        <v>2.6778099999999999E-2</v>
      </c>
      <c r="DC44" s="25">
        <v>3.1500599999999997E-2</v>
      </c>
      <c r="DD44" s="25">
        <v>1.8887299999999999E-2</v>
      </c>
      <c r="DE44" s="25">
        <v>1.44552E-2</v>
      </c>
      <c r="DF44" s="25">
        <v>1.4556700000000001E-2</v>
      </c>
      <c r="DG44" s="25">
        <v>6.5449000000000002E-3</v>
      </c>
      <c r="DH44" s="25">
        <v>7.0727999999999997E-3</v>
      </c>
      <c r="DI44" s="25">
        <v>6.3914000000000002E-3</v>
      </c>
    </row>
    <row r="45" spans="1:113" x14ac:dyDescent="0.25">
      <c r="A45" t="str">
        <f t="shared" si="0"/>
        <v>All_All_All_No_All_All_2958465</v>
      </c>
      <c r="B45" t="s">
        <v>169</v>
      </c>
      <c r="C45" t="s">
        <v>194</v>
      </c>
      <c r="D45" t="s">
        <v>2</v>
      </c>
      <c r="E45" t="s">
        <v>2</v>
      </c>
      <c r="F45" t="s">
        <v>2</v>
      </c>
      <c r="G45" t="s">
        <v>206</v>
      </c>
      <c r="H45" t="s">
        <v>2</v>
      </c>
      <c r="I45" t="s">
        <v>2</v>
      </c>
      <c r="J45" s="11">
        <v>2958465</v>
      </c>
      <c r="K45">
        <v>15</v>
      </c>
      <c r="L45">
        <v>18</v>
      </c>
      <c r="M45">
        <v>13635.11</v>
      </c>
      <c r="N45">
        <v>0</v>
      </c>
      <c r="O45">
        <v>0</v>
      </c>
      <c r="P45">
        <v>0</v>
      </c>
      <c r="Q45">
        <v>0</v>
      </c>
      <c r="R45">
        <v>30.140709999999999</v>
      </c>
      <c r="S45">
        <v>29.252759999999999</v>
      </c>
      <c r="T45">
        <v>28.676909999999999</v>
      </c>
      <c r="U45">
        <v>28.548539999999999</v>
      </c>
      <c r="V45">
        <v>29.223420000000001</v>
      </c>
      <c r="W45">
        <v>31.377870000000001</v>
      </c>
      <c r="X45">
        <v>34.422469999999997</v>
      </c>
      <c r="Y45">
        <v>36.73272</v>
      </c>
      <c r="Z45">
        <v>39.745109999999997</v>
      </c>
      <c r="AA45">
        <v>42.540819999999997</v>
      </c>
      <c r="AB45">
        <v>45.112369999999999</v>
      </c>
      <c r="AC45">
        <v>46.710909999999998</v>
      </c>
      <c r="AD45">
        <v>47.42577</v>
      </c>
      <c r="AE45">
        <v>47.49295</v>
      </c>
      <c r="AF45">
        <v>46.836370000000002</v>
      </c>
      <c r="AG45">
        <v>46.128880000000002</v>
      </c>
      <c r="AH45">
        <v>44.706020000000002</v>
      </c>
      <c r="AI45">
        <v>42.628810000000001</v>
      </c>
      <c r="AJ45">
        <v>39.918779999999998</v>
      </c>
      <c r="AK45">
        <v>38.338410000000003</v>
      </c>
      <c r="AL45">
        <v>36.455469999999998</v>
      </c>
      <c r="AM45">
        <v>35.071539999999999</v>
      </c>
      <c r="AN45">
        <v>33.10913</v>
      </c>
      <c r="AO45">
        <v>31.28586</v>
      </c>
      <c r="AP45">
        <v>72.317599999999999</v>
      </c>
      <c r="AQ45">
        <v>71.779200000000003</v>
      </c>
      <c r="AR45">
        <v>71.078850000000003</v>
      </c>
      <c r="AS45">
        <v>70.999570000000006</v>
      </c>
      <c r="AT45">
        <v>70.889709999999994</v>
      </c>
      <c r="AU45">
        <v>71.148060000000001</v>
      </c>
      <c r="AV45">
        <v>71.239360000000005</v>
      </c>
      <c r="AW45">
        <v>75.705539999999999</v>
      </c>
      <c r="AX45">
        <v>80.406729999999996</v>
      </c>
      <c r="AY45">
        <v>85.114000000000004</v>
      </c>
      <c r="AZ45">
        <v>89.108350000000002</v>
      </c>
      <c r="BA45">
        <v>90.810649999999995</v>
      </c>
      <c r="BB45">
        <v>91.267009999999999</v>
      </c>
      <c r="BC45">
        <v>91.103489999999994</v>
      </c>
      <c r="BD45">
        <v>90.465649999999997</v>
      </c>
      <c r="BE45">
        <v>89.452770000000001</v>
      </c>
      <c r="BF45">
        <v>87.666849999999997</v>
      </c>
      <c r="BG45">
        <v>84.289450000000002</v>
      </c>
      <c r="BH45">
        <v>80.321070000000006</v>
      </c>
      <c r="BI45">
        <v>77.480739999999997</v>
      </c>
      <c r="BJ45">
        <v>75.669240000000002</v>
      </c>
      <c r="BK45">
        <v>74.656459999999996</v>
      </c>
      <c r="BL45">
        <v>73.711600000000004</v>
      </c>
      <c r="BM45">
        <v>72.86994</v>
      </c>
      <c r="BN45">
        <v>-0.2214314</v>
      </c>
      <c r="BO45">
        <v>-0.19908110000000001</v>
      </c>
      <c r="BP45">
        <v>-0.1033782</v>
      </c>
      <c r="BQ45">
        <v>-0.10063850000000001</v>
      </c>
      <c r="BR45">
        <v>-7.8312199999999998E-2</v>
      </c>
      <c r="BS45">
        <v>4.84015E-2</v>
      </c>
      <c r="BT45">
        <v>0.24804850000000001</v>
      </c>
      <c r="BU45">
        <v>0.25594499999999998</v>
      </c>
      <c r="BV45">
        <v>-9.0362399999999996E-2</v>
      </c>
      <c r="BW45">
        <v>-0.20913970000000001</v>
      </c>
      <c r="BX45">
        <v>-0.26550459999999998</v>
      </c>
      <c r="BY45">
        <v>-0.17304849999999999</v>
      </c>
      <c r="BZ45">
        <v>2.9008599999999999E-2</v>
      </c>
      <c r="CA45">
        <v>0.3827064</v>
      </c>
      <c r="CB45">
        <v>0.79868989999999995</v>
      </c>
      <c r="CC45">
        <v>0.47825620000000002</v>
      </c>
      <c r="CD45">
        <v>0.19704579999999999</v>
      </c>
      <c r="CE45">
        <v>0.1173628</v>
      </c>
      <c r="CF45">
        <v>-1.55163E-2</v>
      </c>
      <c r="CG45">
        <v>-0.22332080000000001</v>
      </c>
      <c r="CH45">
        <v>-0.36557590000000001</v>
      </c>
      <c r="CI45">
        <v>-0.46326040000000002</v>
      </c>
      <c r="CJ45">
        <v>-0.50272220000000001</v>
      </c>
      <c r="CK45">
        <v>-0.39649010000000001</v>
      </c>
      <c r="CL45" s="25">
        <v>1.6364999999999999E-3</v>
      </c>
      <c r="CM45" s="25">
        <v>1.5663999999999999E-3</v>
      </c>
      <c r="CN45" s="25">
        <v>1.3403E-3</v>
      </c>
      <c r="CO45" s="25">
        <v>1.3093E-3</v>
      </c>
      <c r="CP45" s="25">
        <v>1.2543000000000001E-3</v>
      </c>
      <c r="CQ45" s="25">
        <v>1.0445999999999999E-3</v>
      </c>
      <c r="CR45" s="25">
        <v>1.2312E-3</v>
      </c>
      <c r="CS45" s="25">
        <v>9.2869999999999997E-4</v>
      </c>
      <c r="CT45" s="25">
        <v>8.7290000000000002E-4</v>
      </c>
      <c r="CU45" s="25">
        <v>1.2478999999999999E-3</v>
      </c>
      <c r="CV45" s="25">
        <v>1.4936999999999999E-3</v>
      </c>
      <c r="CW45" s="25">
        <v>6.7120000000000005E-4</v>
      </c>
      <c r="CX45" s="25">
        <v>9.9179999999999993E-4</v>
      </c>
      <c r="CY45" s="25">
        <v>2.4653000000000001E-3</v>
      </c>
      <c r="CZ45" s="25">
        <v>7.0755000000000002E-3</v>
      </c>
      <c r="DA45" s="25">
        <v>7.6299000000000002E-3</v>
      </c>
      <c r="DB45" s="25">
        <v>7.7678000000000001E-3</v>
      </c>
      <c r="DC45" s="25">
        <v>9.3033000000000005E-3</v>
      </c>
      <c r="DD45" s="25">
        <v>5.9947000000000004E-3</v>
      </c>
      <c r="DE45" s="25">
        <v>4.6722999999999999E-3</v>
      </c>
      <c r="DF45" s="25">
        <v>4.5853999999999999E-3</v>
      </c>
      <c r="DG45" s="25">
        <v>2.1767000000000002E-3</v>
      </c>
      <c r="DH45" s="25">
        <v>2.2702E-3</v>
      </c>
      <c r="DI45" s="25">
        <v>2.0907999999999999E-3</v>
      </c>
    </row>
    <row r="46" spans="1:113" x14ac:dyDescent="0.25">
      <c r="A46" t="str">
        <f t="shared" si="0"/>
        <v>All_All_All_Yes_All_All_2958465</v>
      </c>
      <c r="B46" t="s">
        <v>169</v>
      </c>
      <c r="C46" t="s">
        <v>195</v>
      </c>
      <c r="D46" t="s">
        <v>2</v>
      </c>
      <c r="E46" t="s">
        <v>2</v>
      </c>
      <c r="F46" t="s">
        <v>2</v>
      </c>
      <c r="G46" t="s">
        <v>207</v>
      </c>
      <c r="H46" t="s">
        <v>2</v>
      </c>
      <c r="I46" t="s">
        <v>2</v>
      </c>
      <c r="J46" s="11">
        <v>2958465</v>
      </c>
      <c r="K46">
        <v>15</v>
      </c>
      <c r="L46">
        <v>18</v>
      </c>
      <c r="M46">
        <v>39.888890000000004</v>
      </c>
      <c r="N46">
        <v>0</v>
      </c>
      <c r="O46">
        <v>0</v>
      </c>
      <c r="P46">
        <v>0</v>
      </c>
      <c r="Q46">
        <v>0</v>
      </c>
      <c r="R46">
        <v>66.87276</v>
      </c>
      <c r="S46">
        <v>63.124870000000001</v>
      </c>
      <c r="T46">
        <v>56.804189999999998</v>
      </c>
      <c r="U46">
        <v>55.93656</v>
      </c>
      <c r="V46">
        <v>54.008980000000001</v>
      </c>
      <c r="W46">
        <v>55.452170000000002</v>
      </c>
      <c r="X46">
        <v>79.607699999999994</v>
      </c>
      <c r="Y46">
        <v>86.327809999999999</v>
      </c>
      <c r="Z46">
        <v>95.223680000000002</v>
      </c>
      <c r="AA46">
        <v>103.7189</v>
      </c>
      <c r="AB46">
        <v>118.21</v>
      </c>
      <c r="AC46">
        <v>131.53460000000001</v>
      </c>
      <c r="AD46">
        <v>132.3963</v>
      </c>
      <c r="AE46">
        <v>132.47110000000001</v>
      </c>
      <c r="AF46">
        <v>123.6472</v>
      </c>
      <c r="AG46">
        <v>113.6207</v>
      </c>
      <c r="AH46">
        <v>102.5532</v>
      </c>
      <c r="AI46">
        <v>96.733500000000006</v>
      </c>
      <c r="AJ46">
        <v>95.398759999999996</v>
      </c>
      <c r="AK46">
        <v>93.257549999999995</v>
      </c>
      <c r="AL46">
        <v>83.062370000000001</v>
      </c>
      <c r="AM46">
        <v>69.873660000000001</v>
      </c>
      <c r="AN46">
        <v>64.196759999999998</v>
      </c>
      <c r="AO46">
        <v>60.125700000000002</v>
      </c>
      <c r="AP46">
        <v>71.393600000000006</v>
      </c>
      <c r="AQ46">
        <v>70.753910000000005</v>
      </c>
      <c r="AR46">
        <v>69.958020000000005</v>
      </c>
      <c r="AS46">
        <v>69.752679999999998</v>
      </c>
      <c r="AT46">
        <v>69.633849999999995</v>
      </c>
      <c r="AU46">
        <v>69.888059999999996</v>
      </c>
      <c r="AV46">
        <v>70.222530000000006</v>
      </c>
      <c r="AW46">
        <v>75.776439999999994</v>
      </c>
      <c r="AX46">
        <v>81.921199999999999</v>
      </c>
      <c r="AY46">
        <v>87.988370000000003</v>
      </c>
      <c r="AZ46">
        <v>92.698359999999994</v>
      </c>
      <c r="BA46">
        <v>95.134770000000003</v>
      </c>
      <c r="BB46">
        <v>95.789299999999997</v>
      </c>
      <c r="BC46">
        <v>95.270889999999994</v>
      </c>
      <c r="BD46">
        <v>94.581069999999997</v>
      </c>
      <c r="BE46">
        <v>93.129729999999995</v>
      </c>
      <c r="BF46">
        <v>90.943730000000002</v>
      </c>
      <c r="BG46">
        <v>87.533540000000002</v>
      </c>
      <c r="BH46">
        <v>82.228290000000001</v>
      </c>
      <c r="BI46">
        <v>78.222120000000004</v>
      </c>
      <c r="BJ46">
        <v>75.810910000000007</v>
      </c>
      <c r="BK46">
        <v>74.112750000000005</v>
      </c>
      <c r="BL46">
        <v>72.873050000000006</v>
      </c>
      <c r="BM46">
        <v>71.769040000000004</v>
      </c>
      <c r="BN46">
        <v>-0.22578599999999999</v>
      </c>
      <c r="BO46">
        <v>-0.15488859999999999</v>
      </c>
      <c r="BP46">
        <v>-7.2472400000000006E-2</v>
      </c>
      <c r="BQ46">
        <v>-0.13270309999999999</v>
      </c>
      <c r="BR46">
        <v>0.124546</v>
      </c>
      <c r="BS46">
        <v>0.13670570000000001</v>
      </c>
      <c r="BT46">
        <v>0.3047512</v>
      </c>
      <c r="BU46">
        <v>0.30850440000000001</v>
      </c>
      <c r="BV46">
        <v>0.28100579999999997</v>
      </c>
      <c r="BW46">
        <v>0.10732460000000001</v>
      </c>
      <c r="BX46">
        <v>-1.0771710000000001</v>
      </c>
      <c r="BY46">
        <v>-0.63648559999999998</v>
      </c>
      <c r="BZ46">
        <v>-8.9264499999999997E-2</v>
      </c>
      <c r="CA46">
        <v>1.488612</v>
      </c>
      <c r="CB46">
        <v>3.0709089999999999</v>
      </c>
      <c r="CC46">
        <v>2.252221</v>
      </c>
      <c r="CD46">
        <v>1.88994</v>
      </c>
      <c r="CE46">
        <v>2.562824</v>
      </c>
      <c r="CF46">
        <v>1.6595329999999999</v>
      </c>
      <c r="CG46">
        <v>0.41424030000000001</v>
      </c>
      <c r="CH46">
        <v>-0.71905350000000001</v>
      </c>
      <c r="CI46">
        <v>-1.3421879999999999</v>
      </c>
      <c r="CJ46">
        <v>-1.196807</v>
      </c>
      <c r="CK46">
        <v>-0.66479469999999996</v>
      </c>
      <c r="CL46" s="25">
        <v>0.39956199999999997</v>
      </c>
      <c r="CM46" s="25">
        <v>0.43487550000000003</v>
      </c>
      <c r="CN46" s="25">
        <v>0.37611600000000001</v>
      </c>
      <c r="CO46" s="25">
        <v>0.35981419999999997</v>
      </c>
      <c r="CP46" s="25">
        <v>0.3490298</v>
      </c>
      <c r="CQ46" s="25">
        <v>0.50605900000000004</v>
      </c>
      <c r="CR46" s="25">
        <v>0.31546220000000003</v>
      </c>
      <c r="CS46" s="25">
        <v>0.2734453</v>
      </c>
      <c r="CT46" s="25">
        <v>0.25725789999999998</v>
      </c>
      <c r="CU46" s="25">
        <v>0.4685415</v>
      </c>
      <c r="CV46" s="25">
        <v>0.33121879999999998</v>
      </c>
      <c r="CW46" s="25">
        <v>0.1195963</v>
      </c>
      <c r="CX46" s="25">
        <v>0.14785599999999999</v>
      </c>
      <c r="CY46" s="25">
        <v>0.28817769999999998</v>
      </c>
      <c r="CZ46" s="25">
        <v>0.61564419999999997</v>
      </c>
      <c r="DA46" s="25">
        <v>0.88523870000000004</v>
      </c>
      <c r="DB46" s="25">
        <v>1.042932</v>
      </c>
      <c r="DC46" s="25">
        <v>1.2642979999999999</v>
      </c>
      <c r="DD46" s="25">
        <v>0.9885256</v>
      </c>
      <c r="DE46" s="25">
        <v>0.92029950000000005</v>
      </c>
      <c r="DF46" s="25">
        <v>0.98972899999999997</v>
      </c>
      <c r="DG46" s="25">
        <v>0.33705800000000002</v>
      </c>
      <c r="DH46" s="25">
        <v>0.4018137</v>
      </c>
      <c r="DI46" s="25">
        <v>0.37570310000000001</v>
      </c>
    </row>
    <row r="47" spans="1:113" x14ac:dyDescent="0.25">
      <c r="A47" t="str">
        <f t="shared" si="0"/>
        <v>All_All_All_All_No_All_44060</v>
      </c>
      <c r="B47" t="s">
        <v>155</v>
      </c>
      <c r="C47" t="s">
        <v>192</v>
      </c>
      <c r="D47" t="s">
        <v>2</v>
      </c>
      <c r="E47" t="s">
        <v>2</v>
      </c>
      <c r="F47" t="s">
        <v>2</v>
      </c>
      <c r="G47" t="s">
        <v>2</v>
      </c>
      <c r="H47" t="s">
        <v>206</v>
      </c>
      <c r="I47" t="s">
        <v>2</v>
      </c>
      <c r="J47" s="11">
        <v>44060</v>
      </c>
      <c r="K47">
        <v>15</v>
      </c>
      <c r="L47">
        <v>18</v>
      </c>
      <c r="M47">
        <v>6723</v>
      </c>
      <c r="N47">
        <v>0</v>
      </c>
      <c r="O47">
        <v>0</v>
      </c>
      <c r="P47">
        <v>0</v>
      </c>
      <c r="Q47">
        <v>0</v>
      </c>
      <c r="R47">
        <v>25.23621</v>
      </c>
      <c r="S47">
        <v>24.73122</v>
      </c>
      <c r="T47">
        <v>24.54494</v>
      </c>
      <c r="U47">
        <v>24.819890000000001</v>
      </c>
      <c r="V47">
        <v>25.44239</v>
      </c>
      <c r="W47">
        <v>28.184889999999999</v>
      </c>
      <c r="X47">
        <v>32.080179999999999</v>
      </c>
      <c r="Y47">
        <v>35.091340000000002</v>
      </c>
      <c r="Z47">
        <v>37.702719999999999</v>
      </c>
      <c r="AA47">
        <v>39.49494</v>
      </c>
      <c r="AB47">
        <v>40.80733</v>
      </c>
      <c r="AC47">
        <v>42.521819999999998</v>
      </c>
      <c r="AD47">
        <v>43.165320000000001</v>
      </c>
      <c r="AE47">
        <v>44.056139999999999</v>
      </c>
      <c r="AF47">
        <v>44.395159999999997</v>
      </c>
      <c r="AG47">
        <v>44.049909999999997</v>
      </c>
      <c r="AH47">
        <v>42.159370000000003</v>
      </c>
      <c r="AI47">
        <v>39.81033</v>
      </c>
      <c r="AJ47">
        <v>36.146340000000002</v>
      </c>
      <c r="AK47">
        <v>34.096249999999998</v>
      </c>
      <c r="AL47">
        <v>32.592959999999998</v>
      </c>
      <c r="AM47">
        <v>30.65307</v>
      </c>
      <c r="AN47">
        <v>28.40936</v>
      </c>
      <c r="AO47">
        <v>26.539439999999999</v>
      </c>
      <c r="AP47">
        <v>72.010800000000003</v>
      </c>
      <c r="AQ47">
        <v>71.425989999999999</v>
      </c>
      <c r="AR47">
        <v>70.455209999999994</v>
      </c>
      <c r="AS47">
        <v>70.504930000000002</v>
      </c>
      <c r="AT47">
        <v>71.005679999999998</v>
      </c>
      <c r="AU47">
        <v>71.825950000000006</v>
      </c>
      <c r="AV47">
        <v>72.503870000000006</v>
      </c>
      <c r="AW47">
        <v>74.283779999999993</v>
      </c>
      <c r="AX47">
        <v>75.896590000000003</v>
      </c>
      <c r="AY47">
        <v>77.746920000000003</v>
      </c>
      <c r="AZ47">
        <v>82.142589999999998</v>
      </c>
      <c r="BA47">
        <v>85.778019999999998</v>
      </c>
      <c r="BB47">
        <v>86.903630000000007</v>
      </c>
      <c r="BC47">
        <v>88.300799999999995</v>
      </c>
      <c r="BD47">
        <v>89.950320000000005</v>
      </c>
      <c r="BE47">
        <v>88.922439999999995</v>
      </c>
      <c r="BF47">
        <v>86.737960000000001</v>
      </c>
      <c r="BG47">
        <v>84.916529999999995</v>
      </c>
      <c r="BH47">
        <v>80.125799999999998</v>
      </c>
      <c r="BI47">
        <v>76.353999999999999</v>
      </c>
      <c r="BJ47">
        <v>74.392449999999997</v>
      </c>
      <c r="BK47">
        <v>73.369979999999998</v>
      </c>
      <c r="BL47">
        <v>72.922849999999997</v>
      </c>
      <c r="BM47">
        <v>72.487110000000001</v>
      </c>
      <c r="BN47">
        <v>-0.15743209999999999</v>
      </c>
      <c r="BO47">
        <v>-0.1298482</v>
      </c>
      <c r="BP47">
        <v>-4.0743999999999997E-3</v>
      </c>
      <c r="BQ47">
        <v>-3.7525000000000002E-3</v>
      </c>
      <c r="BR47">
        <v>-1.19189E-2</v>
      </c>
      <c r="BS47">
        <v>2.4369600000000002E-2</v>
      </c>
      <c r="BT47">
        <v>0.16980319999999999</v>
      </c>
      <c r="BU47">
        <v>7.2197999999999998E-2</v>
      </c>
      <c r="BV47">
        <v>-0.2964851</v>
      </c>
      <c r="BW47">
        <v>-0.40434799999999999</v>
      </c>
      <c r="BX47">
        <v>-0.1449849</v>
      </c>
      <c r="BY47">
        <v>-7.49137E-2</v>
      </c>
      <c r="BZ47">
        <v>0.1513996</v>
      </c>
      <c r="CA47">
        <v>0.2210966</v>
      </c>
      <c r="CB47">
        <v>0.32263910000000001</v>
      </c>
      <c r="CC47">
        <v>9.9826399999999996E-2</v>
      </c>
      <c r="CD47">
        <v>-4.7675799999999997E-2</v>
      </c>
      <c r="CE47">
        <v>-0.119016</v>
      </c>
      <c r="CF47">
        <v>-0.1064249</v>
      </c>
      <c r="CG47">
        <v>-0.29664010000000002</v>
      </c>
      <c r="CH47">
        <v>-0.39394509999999999</v>
      </c>
      <c r="CI47">
        <v>-0.33736759999999999</v>
      </c>
      <c r="CJ47">
        <v>-0.35759570000000002</v>
      </c>
      <c r="CK47">
        <v>-0.29787239999999998</v>
      </c>
      <c r="CL47" s="25">
        <v>1.23935E-2</v>
      </c>
      <c r="CM47" s="25">
        <v>1.2148300000000001E-2</v>
      </c>
      <c r="CN47" s="25">
        <v>9.6316000000000006E-3</v>
      </c>
      <c r="CO47" s="25">
        <v>9.7189000000000008E-3</v>
      </c>
      <c r="CP47" s="25">
        <v>1.04057E-2</v>
      </c>
      <c r="CQ47" s="25">
        <v>9.8837999999999999E-3</v>
      </c>
      <c r="CR47" s="25">
        <v>7.7381999999999998E-3</v>
      </c>
      <c r="CS47" s="25">
        <v>7.2976999999999998E-3</v>
      </c>
      <c r="CT47" s="25">
        <v>7.6188000000000002E-3</v>
      </c>
      <c r="CU47" s="25">
        <v>1.00061E-2</v>
      </c>
      <c r="CV47" s="25">
        <v>9.6825000000000001E-3</v>
      </c>
      <c r="CW47" s="25">
        <v>3.5883999999999998E-3</v>
      </c>
      <c r="CX47" s="25">
        <v>9.6188000000000003E-3</v>
      </c>
      <c r="CY47" s="25">
        <v>1.04197E-2</v>
      </c>
      <c r="CZ47" s="25">
        <v>1.7695099999999998E-2</v>
      </c>
      <c r="DA47" s="25">
        <v>2.1452700000000002E-2</v>
      </c>
      <c r="DB47" s="25">
        <v>2.13682E-2</v>
      </c>
      <c r="DC47" s="25">
        <v>2.54425E-2</v>
      </c>
      <c r="DD47" s="25">
        <v>2.3728300000000001E-2</v>
      </c>
      <c r="DE47" s="25">
        <v>2.1163600000000001E-2</v>
      </c>
      <c r="DF47" s="25">
        <v>1.8427599999999999E-2</v>
      </c>
      <c r="DG47" s="25">
        <v>1.2374700000000001E-2</v>
      </c>
      <c r="DH47" s="25">
        <v>1.0697699999999999E-2</v>
      </c>
      <c r="DI47" s="25">
        <v>1.1167099999999999E-2</v>
      </c>
    </row>
    <row r="48" spans="1:113" x14ac:dyDescent="0.25">
      <c r="A48" t="str">
        <f t="shared" si="0"/>
        <v>All_All_All_All_No_All_44061</v>
      </c>
      <c r="B48" t="s">
        <v>155</v>
      </c>
      <c r="C48" t="s">
        <v>192</v>
      </c>
      <c r="D48" t="s">
        <v>2</v>
      </c>
      <c r="E48" t="s">
        <v>2</v>
      </c>
      <c r="F48" t="s">
        <v>2</v>
      </c>
      <c r="G48" t="s">
        <v>2</v>
      </c>
      <c r="H48" t="s">
        <v>206</v>
      </c>
      <c r="I48" t="s">
        <v>2</v>
      </c>
      <c r="J48" s="11">
        <v>44061</v>
      </c>
      <c r="K48">
        <v>15</v>
      </c>
      <c r="L48">
        <v>18</v>
      </c>
      <c r="M48">
        <v>6707</v>
      </c>
      <c r="N48">
        <v>0</v>
      </c>
      <c r="O48">
        <v>0</v>
      </c>
      <c r="P48">
        <v>0</v>
      </c>
      <c r="Q48">
        <v>0</v>
      </c>
      <c r="R48">
        <v>25.41358</v>
      </c>
      <c r="S48">
        <v>24.679739999999999</v>
      </c>
      <c r="T48">
        <v>24.055489999999999</v>
      </c>
      <c r="U48">
        <v>24.171420000000001</v>
      </c>
      <c r="V48">
        <v>25.235299999999999</v>
      </c>
      <c r="W48">
        <v>27.905750000000001</v>
      </c>
      <c r="X48">
        <v>31.795870000000001</v>
      </c>
      <c r="Y48">
        <v>35.366750000000003</v>
      </c>
      <c r="Z48">
        <v>38.652639999999998</v>
      </c>
      <c r="AA48">
        <v>41.84816</v>
      </c>
      <c r="AB48">
        <v>44.500869999999999</v>
      </c>
      <c r="AC48">
        <v>46.458309999999997</v>
      </c>
      <c r="AD48">
        <v>46.860579999999999</v>
      </c>
      <c r="AE48">
        <v>46.113289999999999</v>
      </c>
      <c r="AF48">
        <v>44.820189999999997</v>
      </c>
      <c r="AG48">
        <v>44.13599</v>
      </c>
      <c r="AH48">
        <v>42.995609999999999</v>
      </c>
      <c r="AI48">
        <v>40.225290000000001</v>
      </c>
      <c r="AJ48">
        <v>36.216630000000002</v>
      </c>
      <c r="AK48">
        <v>34.466859999999997</v>
      </c>
      <c r="AL48">
        <v>33.015129999999999</v>
      </c>
      <c r="AM48">
        <v>31.241990000000001</v>
      </c>
      <c r="AN48">
        <v>28.997900000000001</v>
      </c>
      <c r="AO48">
        <v>27.321400000000001</v>
      </c>
      <c r="AP48">
        <v>72.084000000000003</v>
      </c>
      <c r="AQ48">
        <v>71.847660000000005</v>
      </c>
      <c r="AR48">
        <v>71.768429999999995</v>
      </c>
      <c r="AS48">
        <v>71.986109999999996</v>
      </c>
      <c r="AT48">
        <v>72.433040000000005</v>
      </c>
      <c r="AU48">
        <v>73.022769999999994</v>
      </c>
      <c r="AV48">
        <v>73.512439999999998</v>
      </c>
      <c r="AW48">
        <v>77.493930000000006</v>
      </c>
      <c r="AX48">
        <v>81.007649999999998</v>
      </c>
      <c r="AY48">
        <v>87.324340000000007</v>
      </c>
      <c r="AZ48">
        <v>90.813069999999996</v>
      </c>
      <c r="BA48">
        <v>94.156279999999995</v>
      </c>
      <c r="BB48">
        <v>94.002880000000005</v>
      </c>
      <c r="BC48">
        <v>86.851889999999997</v>
      </c>
      <c r="BD48">
        <v>85.642570000000006</v>
      </c>
      <c r="BE48">
        <v>85.682249999999996</v>
      </c>
      <c r="BF48">
        <v>86.183549999999997</v>
      </c>
      <c r="BG48">
        <v>83.753709999999998</v>
      </c>
      <c r="BH48">
        <v>80.238780000000006</v>
      </c>
      <c r="BI48">
        <v>77.688320000000004</v>
      </c>
      <c r="BJ48">
        <v>75.885249999999999</v>
      </c>
      <c r="BK48">
        <v>74.943659999999994</v>
      </c>
      <c r="BL48">
        <v>74.318460000000002</v>
      </c>
      <c r="BM48">
        <v>73.543679999999995</v>
      </c>
      <c r="BN48">
        <v>-0.1553515</v>
      </c>
      <c r="BO48">
        <v>-0.14232239999999999</v>
      </c>
      <c r="BP48">
        <v>-7.1399000000000002E-3</v>
      </c>
      <c r="BQ48">
        <v>-2.71092E-2</v>
      </c>
      <c r="BR48">
        <v>-5.4424E-2</v>
      </c>
      <c r="BS48">
        <v>1.34538E-2</v>
      </c>
      <c r="BT48">
        <v>0.18843599999999999</v>
      </c>
      <c r="BU48">
        <v>0.20511589999999999</v>
      </c>
      <c r="BV48">
        <v>-4.7562899999999998E-2</v>
      </c>
      <c r="BW48">
        <v>-0.2106075</v>
      </c>
      <c r="BX48">
        <v>-0.17681540000000001</v>
      </c>
      <c r="BY48">
        <v>-8.1846699999999994E-2</v>
      </c>
      <c r="BZ48">
        <v>0.1381954</v>
      </c>
      <c r="CA48">
        <v>0.21613399999999999</v>
      </c>
      <c r="CB48">
        <v>0.35761720000000002</v>
      </c>
      <c r="CC48">
        <v>0.114691</v>
      </c>
      <c r="CD48">
        <v>-3.88352E-2</v>
      </c>
      <c r="CE48">
        <v>-0.119159</v>
      </c>
      <c r="CF48">
        <v>-0.1100182</v>
      </c>
      <c r="CG48">
        <v>-0.32699830000000002</v>
      </c>
      <c r="CH48">
        <v>-0.41899239999999999</v>
      </c>
      <c r="CI48">
        <v>-0.40290350000000003</v>
      </c>
      <c r="CJ48">
        <v>-0.43069220000000003</v>
      </c>
      <c r="CK48">
        <v>-0.32964919999999998</v>
      </c>
      <c r="CL48" s="25">
        <v>1.00578E-2</v>
      </c>
      <c r="CM48" s="25">
        <v>1.05854E-2</v>
      </c>
      <c r="CN48" s="25">
        <v>9.2750000000000003E-3</v>
      </c>
      <c r="CO48" s="25">
        <v>1.0514000000000001E-2</v>
      </c>
      <c r="CP48" s="25">
        <v>1.0577700000000001E-2</v>
      </c>
      <c r="CQ48" s="25">
        <v>1.3245699999999999E-2</v>
      </c>
      <c r="CR48" s="25">
        <v>1.2621500000000001E-2</v>
      </c>
      <c r="CS48" s="25">
        <v>1.01578E-2</v>
      </c>
      <c r="CT48" s="25">
        <v>8.2004000000000001E-3</v>
      </c>
      <c r="CU48" s="25">
        <v>8.6587999999999995E-3</v>
      </c>
      <c r="CV48" s="25">
        <v>9.8077000000000008E-3</v>
      </c>
      <c r="CW48" s="25">
        <v>3.1687E-3</v>
      </c>
      <c r="CX48" s="25">
        <v>7.7892999999999999E-3</v>
      </c>
      <c r="CY48" s="25">
        <v>1.6217499999999999E-2</v>
      </c>
      <c r="CZ48" s="25">
        <v>4.0099299999999997E-2</v>
      </c>
      <c r="DA48" s="25">
        <v>4.1442699999999999E-2</v>
      </c>
      <c r="DB48" s="25">
        <v>3.6702199999999997E-2</v>
      </c>
      <c r="DC48" s="25">
        <v>5.0145299999999997E-2</v>
      </c>
      <c r="DD48" s="25">
        <v>4.74703E-2</v>
      </c>
      <c r="DE48" s="25">
        <v>4.0137699999999998E-2</v>
      </c>
      <c r="DF48" s="25">
        <v>3.8123799999999999E-2</v>
      </c>
      <c r="DG48" s="25">
        <v>1.9990600000000001E-2</v>
      </c>
      <c r="DH48" s="25">
        <v>1.8890500000000001E-2</v>
      </c>
      <c r="DI48" s="25">
        <v>1.7107600000000001E-2</v>
      </c>
    </row>
    <row r="49" spans="1:113" x14ac:dyDescent="0.25">
      <c r="A49" t="str">
        <f t="shared" si="0"/>
        <v>All_All_All_All_No_All_44062</v>
      </c>
      <c r="B49" t="s">
        <v>155</v>
      </c>
      <c r="C49" t="s">
        <v>192</v>
      </c>
      <c r="D49" t="s">
        <v>2</v>
      </c>
      <c r="E49" t="s">
        <v>2</v>
      </c>
      <c r="F49" t="s">
        <v>2</v>
      </c>
      <c r="G49" t="s">
        <v>2</v>
      </c>
      <c r="H49" t="s">
        <v>206</v>
      </c>
      <c r="I49" t="s">
        <v>2</v>
      </c>
      <c r="J49" s="11">
        <v>44062</v>
      </c>
      <c r="K49">
        <v>15</v>
      </c>
      <c r="L49">
        <v>18</v>
      </c>
      <c r="M49">
        <v>6707</v>
      </c>
      <c r="N49">
        <v>0</v>
      </c>
      <c r="O49">
        <v>0</v>
      </c>
      <c r="P49">
        <v>0</v>
      </c>
      <c r="Q49">
        <v>0</v>
      </c>
      <c r="R49">
        <v>26.014230000000001</v>
      </c>
      <c r="S49">
        <v>25.229199999999999</v>
      </c>
      <c r="T49">
        <v>24.728539999999999</v>
      </c>
      <c r="U49">
        <v>24.957619999999999</v>
      </c>
      <c r="V49">
        <v>25.749970000000001</v>
      </c>
      <c r="W49">
        <v>28.1145</v>
      </c>
      <c r="X49">
        <v>31.846820000000001</v>
      </c>
      <c r="Y49">
        <v>34.983319999999999</v>
      </c>
      <c r="Z49">
        <v>38.109699999999997</v>
      </c>
      <c r="AA49">
        <v>40.993409999999997</v>
      </c>
      <c r="AB49">
        <v>43.327449999999999</v>
      </c>
      <c r="AC49">
        <v>44.471670000000003</v>
      </c>
      <c r="AD49">
        <v>44.903089999999999</v>
      </c>
      <c r="AE49">
        <v>45.170499999999997</v>
      </c>
      <c r="AF49">
        <v>44.933799999999998</v>
      </c>
      <c r="AG49">
        <v>44.200069999999997</v>
      </c>
      <c r="AH49">
        <v>42.879130000000004</v>
      </c>
      <c r="AI49">
        <v>40.404640000000001</v>
      </c>
      <c r="AJ49">
        <v>36.556100000000001</v>
      </c>
      <c r="AK49">
        <v>34.638660000000002</v>
      </c>
      <c r="AL49">
        <v>32.947429999999997</v>
      </c>
      <c r="AM49">
        <v>31.332650000000001</v>
      </c>
      <c r="AN49">
        <v>29.103059999999999</v>
      </c>
      <c r="AO49">
        <v>27.302430000000001</v>
      </c>
      <c r="AP49">
        <v>73.464699999999993</v>
      </c>
      <c r="AQ49">
        <v>73.064790000000002</v>
      </c>
      <c r="AR49">
        <v>73.106269999999995</v>
      </c>
      <c r="AS49">
        <v>72.289869999999993</v>
      </c>
      <c r="AT49">
        <v>72.247439999999997</v>
      </c>
      <c r="AU49">
        <v>71.664159999999995</v>
      </c>
      <c r="AV49">
        <v>72.358949999999993</v>
      </c>
      <c r="AW49">
        <v>76.200779999999995</v>
      </c>
      <c r="AX49">
        <v>81.03049</v>
      </c>
      <c r="AY49">
        <v>84.770250000000004</v>
      </c>
      <c r="AZ49">
        <v>87.501009999999994</v>
      </c>
      <c r="BA49">
        <v>88.87276</v>
      </c>
      <c r="BB49">
        <v>87.926450000000003</v>
      </c>
      <c r="BC49">
        <v>88.195760000000007</v>
      </c>
      <c r="BD49">
        <v>87.343860000000006</v>
      </c>
      <c r="BE49">
        <v>87.364720000000005</v>
      </c>
      <c r="BF49">
        <v>86.662149999999997</v>
      </c>
      <c r="BG49">
        <v>84.711690000000004</v>
      </c>
      <c r="BH49">
        <v>79.600179999999995</v>
      </c>
      <c r="BI49">
        <v>76.261979999999994</v>
      </c>
      <c r="BJ49">
        <v>74.956909999999993</v>
      </c>
      <c r="BK49">
        <v>74.54768</v>
      </c>
      <c r="BL49">
        <v>73.350920000000002</v>
      </c>
      <c r="BM49">
        <v>73.099909999999994</v>
      </c>
      <c r="BN49">
        <v>-0.17265040000000001</v>
      </c>
      <c r="BO49">
        <v>-0.16059880000000001</v>
      </c>
      <c r="BP49">
        <v>-9.6097000000000005E-3</v>
      </c>
      <c r="BQ49">
        <v>-2.3180699999999999E-2</v>
      </c>
      <c r="BR49">
        <v>-5.1099199999999997E-2</v>
      </c>
      <c r="BS49">
        <v>2.8670500000000002E-2</v>
      </c>
      <c r="BT49">
        <v>0.17773120000000001</v>
      </c>
      <c r="BU49">
        <v>0.16517560000000001</v>
      </c>
      <c r="BV49">
        <v>-6.3157199999999997E-2</v>
      </c>
      <c r="BW49">
        <v>-0.25894200000000001</v>
      </c>
      <c r="BX49">
        <v>-0.16844120000000001</v>
      </c>
      <c r="BY49">
        <v>-7.9810099999999995E-2</v>
      </c>
      <c r="BZ49">
        <v>0.14727670000000001</v>
      </c>
      <c r="CA49">
        <v>0.2194583</v>
      </c>
      <c r="CB49">
        <v>0.34505010000000003</v>
      </c>
      <c r="CC49">
        <v>0.11732579999999999</v>
      </c>
      <c r="CD49">
        <v>-3.4602099999999997E-2</v>
      </c>
      <c r="CE49">
        <v>-0.11468349999999999</v>
      </c>
      <c r="CF49">
        <v>-9.4203400000000007E-2</v>
      </c>
      <c r="CG49">
        <v>-0.28488570000000002</v>
      </c>
      <c r="CH49">
        <v>-0.39853480000000002</v>
      </c>
      <c r="CI49">
        <v>-0.36033310000000002</v>
      </c>
      <c r="CJ49">
        <v>-0.34688469999999999</v>
      </c>
      <c r="CK49">
        <v>-0.29782930000000002</v>
      </c>
      <c r="CL49" s="25">
        <v>8.9479E-3</v>
      </c>
      <c r="CM49" s="25">
        <v>9.7243E-3</v>
      </c>
      <c r="CN49" s="25">
        <v>8.8529000000000004E-3</v>
      </c>
      <c r="CO49" s="25">
        <v>8.9911000000000001E-3</v>
      </c>
      <c r="CP49" s="25">
        <v>9.2697000000000005E-3</v>
      </c>
      <c r="CQ49" s="25">
        <v>9.8998000000000003E-3</v>
      </c>
      <c r="CR49" s="25">
        <v>8.4180000000000001E-3</v>
      </c>
      <c r="CS49" s="25">
        <v>7.9293000000000002E-3</v>
      </c>
      <c r="CT49" s="25">
        <v>6.2516000000000004E-3</v>
      </c>
      <c r="CU49" s="25">
        <v>7.3518999999999998E-3</v>
      </c>
      <c r="CV49" s="25">
        <v>8.3861000000000005E-3</v>
      </c>
      <c r="CW49" s="25">
        <v>3.9919999999999999E-3</v>
      </c>
      <c r="CX49" s="25">
        <v>9.5090000000000001E-3</v>
      </c>
      <c r="CY49" s="25">
        <v>1.35195E-2</v>
      </c>
      <c r="CZ49" s="25">
        <v>2.9059700000000001E-2</v>
      </c>
      <c r="DA49" s="25">
        <v>3.08048E-2</v>
      </c>
      <c r="DB49" s="25">
        <v>2.9183199999999999E-2</v>
      </c>
      <c r="DC49" s="25">
        <v>3.6028699999999997E-2</v>
      </c>
      <c r="DD49" s="25">
        <v>3.3333000000000002E-2</v>
      </c>
      <c r="DE49" s="25">
        <v>3.1826300000000002E-2</v>
      </c>
      <c r="DF49" s="25">
        <v>2.8099300000000001E-2</v>
      </c>
      <c r="DG49" s="25">
        <v>1.53224E-2</v>
      </c>
      <c r="DH49" s="25">
        <v>1.31807E-2</v>
      </c>
      <c r="DI49" s="25">
        <v>1.2999699999999999E-2</v>
      </c>
    </row>
    <row r="50" spans="1:113" x14ac:dyDescent="0.25">
      <c r="A50" t="str">
        <f t="shared" si="0"/>
        <v>All_All_All_All_No_All_44063</v>
      </c>
      <c r="B50" t="s">
        <v>155</v>
      </c>
      <c r="C50" t="s">
        <v>192</v>
      </c>
      <c r="D50" t="s">
        <v>2</v>
      </c>
      <c r="E50" t="s">
        <v>2</v>
      </c>
      <c r="F50" t="s">
        <v>2</v>
      </c>
      <c r="G50" t="s">
        <v>2</v>
      </c>
      <c r="H50" t="s">
        <v>206</v>
      </c>
      <c r="I50" t="s">
        <v>2</v>
      </c>
      <c r="J50" s="11">
        <v>44063</v>
      </c>
      <c r="K50">
        <v>15</v>
      </c>
      <c r="L50">
        <v>18</v>
      </c>
      <c r="M50">
        <v>6875</v>
      </c>
      <c r="N50">
        <v>0</v>
      </c>
      <c r="O50">
        <v>0</v>
      </c>
      <c r="P50">
        <v>0</v>
      </c>
      <c r="Q50">
        <v>0</v>
      </c>
      <c r="R50">
        <v>26.129940000000001</v>
      </c>
      <c r="S50">
        <v>25.122070000000001</v>
      </c>
      <c r="T50">
        <v>24.738869999999999</v>
      </c>
      <c r="U50">
        <v>24.912189999999999</v>
      </c>
      <c r="V50">
        <v>25.964300000000001</v>
      </c>
      <c r="W50">
        <v>28.396129999999999</v>
      </c>
      <c r="X50">
        <v>31.747779999999999</v>
      </c>
      <c r="Y50">
        <v>34.746589999999998</v>
      </c>
      <c r="Z50">
        <v>37.996310000000001</v>
      </c>
      <c r="AA50">
        <v>41.120190000000001</v>
      </c>
      <c r="AB50">
        <v>43.316070000000003</v>
      </c>
      <c r="AC50">
        <v>44.120530000000002</v>
      </c>
      <c r="AD50">
        <v>44.712820000000001</v>
      </c>
      <c r="AE50">
        <v>45.46508</v>
      </c>
      <c r="AF50">
        <v>45.281289999999998</v>
      </c>
      <c r="AG50">
        <v>44.40605</v>
      </c>
      <c r="AH50">
        <v>42.109769999999997</v>
      </c>
      <c r="AI50">
        <v>39.271000000000001</v>
      </c>
      <c r="AJ50">
        <v>35.877659999999999</v>
      </c>
      <c r="AK50">
        <v>34.58605</v>
      </c>
      <c r="AL50">
        <v>32.963810000000002</v>
      </c>
      <c r="AM50">
        <v>30.717009999999998</v>
      </c>
      <c r="AN50">
        <v>28.369820000000001</v>
      </c>
      <c r="AO50">
        <v>26.623930000000001</v>
      </c>
      <c r="AP50">
        <v>72.495800000000003</v>
      </c>
      <c r="AQ50">
        <v>71.709320000000005</v>
      </c>
      <c r="AR50">
        <v>71.638630000000006</v>
      </c>
      <c r="AS50">
        <v>71.976510000000005</v>
      </c>
      <c r="AT50">
        <v>71.219560000000001</v>
      </c>
      <c r="AU50">
        <v>71.538300000000007</v>
      </c>
      <c r="AV50">
        <v>71.799660000000003</v>
      </c>
      <c r="AW50">
        <v>74.309389999999993</v>
      </c>
      <c r="AX50">
        <v>78.710009999999997</v>
      </c>
      <c r="AY50">
        <v>83.718190000000007</v>
      </c>
      <c r="AZ50">
        <v>85.927989999999994</v>
      </c>
      <c r="BA50">
        <v>86.823149999999998</v>
      </c>
      <c r="BB50">
        <v>88.815439999999995</v>
      </c>
      <c r="BC50">
        <v>90.542540000000002</v>
      </c>
      <c r="BD50">
        <v>89.866519999999994</v>
      </c>
      <c r="BE50">
        <v>86.055599999999998</v>
      </c>
      <c r="BF50">
        <v>80.771810000000002</v>
      </c>
      <c r="BG50">
        <v>78.369159999999994</v>
      </c>
      <c r="BH50">
        <v>76.503460000000004</v>
      </c>
      <c r="BI50">
        <v>74.970060000000004</v>
      </c>
      <c r="BJ50">
        <v>73.107929999999996</v>
      </c>
      <c r="BK50">
        <v>72.652910000000006</v>
      </c>
      <c r="BL50">
        <v>72.256450000000001</v>
      </c>
      <c r="BM50">
        <v>71.518839999999997</v>
      </c>
      <c r="BN50">
        <v>-0.1561978</v>
      </c>
      <c r="BO50">
        <v>-0.1422457</v>
      </c>
      <c r="BP50">
        <v>-2.6838000000000001E-3</v>
      </c>
      <c r="BQ50">
        <v>-2.1182900000000001E-2</v>
      </c>
      <c r="BR50">
        <v>-3.0013499999999999E-2</v>
      </c>
      <c r="BS50">
        <v>3.3307200000000002E-2</v>
      </c>
      <c r="BT50">
        <v>0.1713691</v>
      </c>
      <c r="BU50">
        <v>0.1166505</v>
      </c>
      <c r="BV50">
        <v>-0.12647169999999999</v>
      </c>
      <c r="BW50">
        <v>-0.27655639999999998</v>
      </c>
      <c r="BX50">
        <v>-0.16512650000000001</v>
      </c>
      <c r="BY50">
        <v>-8.0306799999999998E-2</v>
      </c>
      <c r="BZ50">
        <v>0.1531565</v>
      </c>
      <c r="CA50">
        <v>0.229411</v>
      </c>
      <c r="CB50">
        <v>0.3317928</v>
      </c>
      <c r="CC50">
        <v>0.10815130000000001</v>
      </c>
      <c r="CD50">
        <v>-2.0305799999999999E-2</v>
      </c>
      <c r="CE50">
        <v>-9.2272300000000002E-2</v>
      </c>
      <c r="CF50">
        <v>-3.7618E-3</v>
      </c>
      <c r="CG50">
        <v>-0.25562059999999998</v>
      </c>
      <c r="CH50">
        <v>-0.35814170000000001</v>
      </c>
      <c r="CI50">
        <v>-0.2584149</v>
      </c>
      <c r="CJ50">
        <v>-0.2903463</v>
      </c>
      <c r="CK50">
        <v>-0.23441219999999999</v>
      </c>
      <c r="CL50" s="25">
        <v>9.6959000000000004E-3</v>
      </c>
      <c r="CM50" s="25">
        <v>1.13499E-2</v>
      </c>
      <c r="CN50" s="25">
        <v>9.3323999999999994E-3</v>
      </c>
      <c r="CO50" s="25">
        <v>1.0757600000000001E-2</v>
      </c>
      <c r="CP50" s="25">
        <v>9.3319000000000006E-3</v>
      </c>
      <c r="CQ50" s="25">
        <v>9.9813999999999996E-3</v>
      </c>
      <c r="CR50" s="25">
        <v>8.9175000000000001E-3</v>
      </c>
      <c r="CS50" s="25">
        <v>8.5372999999999994E-3</v>
      </c>
      <c r="CT50" s="25">
        <v>6.9430000000000004E-3</v>
      </c>
      <c r="CU50" s="25">
        <v>7.1149000000000004E-3</v>
      </c>
      <c r="CV50" s="25">
        <v>9.3618E-3</v>
      </c>
      <c r="CW50" s="25">
        <v>3.6535000000000001E-3</v>
      </c>
      <c r="CX50" s="25">
        <v>8.6989000000000007E-3</v>
      </c>
      <c r="CY50" s="25">
        <v>1.1743E-2</v>
      </c>
      <c r="CZ50" s="25">
        <v>2.5765199999999999E-2</v>
      </c>
      <c r="DA50" s="25">
        <v>3.48054E-2</v>
      </c>
      <c r="DB50" s="25">
        <v>4.2556499999999997E-2</v>
      </c>
      <c r="DC50" s="25">
        <v>7.1573600000000001E-2</v>
      </c>
      <c r="DD50" s="25">
        <v>5.3629599999999999E-2</v>
      </c>
      <c r="DE50" s="25">
        <v>3.52629E-2</v>
      </c>
      <c r="DF50" s="25">
        <v>3.0828000000000001E-2</v>
      </c>
      <c r="DG50" s="25">
        <v>1.8181800000000001E-2</v>
      </c>
      <c r="DH50" s="25">
        <v>1.5315499999999999E-2</v>
      </c>
      <c r="DI50" s="25">
        <v>1.5813500000000001E-2</v>
      </c>
    </row>
    <row r="51" spans="1:113" x14ac:dyDescent="0.25">
      <c r="A51" t="str">
        <f t="shared" si="0"/>
        <v>All_All_All_All_No_All_44079</v>
      </c>
      <c r="B51" t="s">
        <v>155</v>
      </c>
      <c r="C51" t="s">
        <v>192</v>
      </c>
      <c r="D51" t="s">
        <v>2</v>
      </c>
      <c r="E51" t="s">
        <v>2</v>
      </c>
      <c r="F51" t="s">
        <v>2</v>
      </c>
      <c r="G51" t="s">
        <v>2</v>
      </c>
      <c r="H51" t="s">
        <v>206</v>
      </c>
      <c r="I51" t="s">
        <v>2</v>
      </c>
      <c r="J51" s="11">
        <v>44079</v>
      </c>
      <c r="K51">
        <v>15</v>
      </c>
      <c r="L51">
        <v>18</v>
      </c>
      <c r="M51">
        <v>6988</v>
      </c>
      <c r="N51">
        <v>0</v>
      </c>
      <c r="O51">
        <v>0</v>
      </c>
      <c r="P51">
        <v>0</v>
      </c>
      <c r="Q51">
        <v>0</v>
      </c>
      <c r="R51">
        <v>25.471810000000001</v>
      </c>
      <c r="S51">
        <v>24.82948</v>
      </c>
      <c r="T51">
        <v>24.295960000000001</v>
      </c>
      <c r="U51">
        <v>23.886389999999999</v>
      </c>
      <c r="V51">
        <v>24.138339999999999</v>
      </c>
      <c r="W51">
        <v>24.93008</v>
      </c>
      <c r="X51">
        <v>25.823419999999999</v>
      </c>
      <c r="Y51">
        <v>26.820650000000001</v>
      </c>
      <c r="Z51">
        <v>29.98574</v>
      </c>
      <c r="AA51">
        <v>32.973179999999999</v>
      </c>
      <c r="AB51">
        <v>35.411999999999999</v>
      </c>
      <c r="AC51">
        <v>37.377229999999997</v>
      </c>
      <c r="AD51">
        <v>38.625950000000003</v>
      </c>
      <c r="AE51">
        <v>38.771949999999997</v>
      </c>
      <c r="AF51">
        <v>38.917569999999998</v>
      </c>
      <c r="AG51">
        <v>38.726570000000002</v>
      </c>
      <c r="AH51">
        <v>38.324559999999998</v>
      </c>
      <c r="AI51">
        <v>37.500160000000001</v>
      </c>
      <c r="AJ51">
        <v>35.900509999999997</v>
      </c>
      <c r="AK51">
        <v>35.024679999999996</v>
      </c>
      <c r="AL51">
        <v>33.374929999999999</v>
      </c>
      <c r="AM51">
        <v>31.667999999999999</v>
      </c>
      <c r="AN51">
        <v>29.567319999999999</v>
      </c>
      <c r="AO51">
        <v>27.61176</v>
      </c>
      <c r="AP51">
        <v>71.152500000000003</v>
      </c>
      <c r="AQ51">
        <v>70.713579999999993</v>
      </c>
      <c r="AR51">
        <v>70.106570000000005</v>
      </c>
      <c r="AS51">
        <v>69.694220000000001</v>
      </c>
      <c r="AT51">
        <v>70.270449999999997</v>
      </c>
      <c r="AU51">
        <v>70.238240000000005</v>
      </c>
      <c r="AV51">
        <v>70.375050000000002</v>
      </c>
      <c r="AW51">
        <v>75.219909999999999</v>
      </c>
      <c r="AX51">
        <v>81.713620000000006</v>
      </c>
      <c r="AY51">
        <v>87.849680000000006</v>
      </c>
      <c r="AZ51">
        <v>94.61009</v>
      </c>
      <c r="BA51">
        <v>97.319190000000006</v>
      </c>
      <c r="BB51">
        <v>98.949640000000002</v>
      </c>
      <c r="BC51">
        <v>100.5543</v>
      </c>
      <c r="BD51">
        <v>99.533670000000001</v>
      </c>
      <c r="BE51">
        <v>98.675319999999999</v>
      </c>
      <c r="BF51">
        <v>97.189750000000004</v>
      </c>
      <c r="BG51">
        <v>93.098089999999999</v>
      </c>
      <c r="BH51">
        <v>89.089359999999999</v>
      </c>
      <c r="BI51">
        <v>85.342759999999998</v>
      </c>
      <c r="BJ51">
        <v>82.651989999999998</v>
      </c>
      <c r="BK51">
        <v>79.374300000000005</v>
      </c>
      <c r="BL51">
        <v>78.255229999999997</v>
      </c>
      <c r="BM51">
        <v>77.09948</v>
      </c>
      <c r="BN51">
        <v>-0.12723609999999999</v>
      </c>
      <c r="BO51">
        <v>-0.12524969999999999</v>
      </c>
      <c r="BP51">
        <v>5.5853999999999999E-3</v>
      </c>
      <c r="BQ51">
        <v>6.2002000000000003E-3</v>
      </c>
      <c r="BR51">
        <v>-6.5722999999999997E-3</v>
      </c>
      <c r="BS51">
        <v>4.3655899999999997E-2</v>
      </c>
      <c r="BT51">
        <v>0.1587614</v>
      </c>
      <c r="BU51">
        <v>0.15029509999999999</v>
      </c>
      <c r="BV51">
        <v>-1.8956600000000001E-2</v>
      </c>
      <c r="BW51">
        <v>-0.1921967</v>
      </c>
      <c r="BX51">
        <v>-0.1956743</v>
      </c>
      <c r="BY51">
        <v>-8.8205000000000006E-2</v>
      </c>
      <c r="BZ51">
        <v>0.13535169999999999</v>
      </c>
      <c r="CA51">
        <v>0.23535829999999999</v>
      </c>
      <c r="CB51">
        <v>0.25808490000000001</v>
      </c>
      <c r="CC51">
        <v>0.11924319999999999</v>
      </c>
      <c r="CD51">
        <v>-7.9814200000000002E-2</v>
      </c>
      <c r="CE51">
        <v>-0.13487469999999999</v>
      </c>
      <c r="CF51">
        <v>-0.35073900000000002</v>
      </c>
      <c r="CG51">
        <v>-0.51990409999999998</v>
      </c>
      <c r="CH51">
        <v>-0.58054130000000004</v>
      </c>
      <c r="CI51">
        <v>-0.73391209999999996</v>
      </c>
      <c r="CJ51">
        <v>-0.65887709999999999</v>
      </c>
      <c r="CK51">
        <v>-0.51343470000000002</v>
      </c>
      <c r="CL51" s="25">
        <v>1.1780199999999999E-2</v>
      </c>
      <c r="CM51" s="25">
        <v>1.34612E-2</v>
      </c>
      <c r="CN51" s="25">
        <v>1.1373400000000001E-2</v>
      </c>
      <c r="CO51" s="25">
        <v>1.1569599999999999E-2</v>
      </c>
      <c r="CP51" s="25">
        <v>1.33422E-2</v>
      </c>
      <c r="CQ51" s="25">
        <v>1.24531E-2</v>
      </c>
      <c r="CR51" s="25">
        <v>1.15608E-2</v>
      </c>
      <c r="CS51" s="25">
        <v>8.5904999999999992E-3</v>
      </c>
      <c r="CT51" s="25">
        <v>8.3307999999999993E-3</v>
      </c>
      <c r="CU51" s="25">
        <v>1.0778599999999999E-2</v>
      </c>
      <c r="CV51" s="25">
        <v>7.0476999999999996E-3</v>
      </c>
      <c r="CW51" s="25">
        <v>2.5668000000000002E-3</v>
      </c>
      <c r="CX51" s="25">
        <v>7.1972E-3</v>
      </c>
      <c r="CY51" s="25">
        <v>1.4436299999999999E-2</v>
      </c>
      <c r="CZ51" s="25">
        <v>3.1754499999999998E-2</v>
      </c>
      <c r="DA51" s="25">
        <v>3.9024900000000001E-2</v>
      </c>
      <c r="DB51" s="25">
        <v>3.9977100000000002E-2</v>
      </c>
      <c r="DC51" s="25">
        <v>4.0066699999999997E-2</v>
      </c>
      <c r="DD51" s="25">
        <v>3.6413000000000001E-2</v>
      </c>
      <c r="DE51" s="25">
        <v>3.3788499999999999E-2</v>
      </c>
      <c r="DF51" s="25">
        <v>2.7433800000000001E-2</v>
      </c>
      <c r="DG51" s="25">
        <v>1.6840399999999998E-2</v>
      </c>
      <c r="DH51" s="25">
        <v>1.6994200000000001E-2</v>
      </c>
      <c r="DI51" s="25">
        <v>1.73559E-2</v>
      </c>
    </row>
    <row r="52" spans="1:113" x14ac:dyDescent="0.25">
      <c r="A52" t="str">
        <f t="shared" si="0"/>
        <v>All_All_All_All_No_All_44080</v>
      </c>
      <c r="B52" t="s">
        <v>155</v>
      </c>
      <c r="C52" t="s">
        <v>192</v>
      </c>
      <c r="D52" t="s">
        <v>2</v>
      </c>
      <c r="E52" t="s">
        <v>2</v>
      </c>
      <c r="F52" t="s">
        <v>2</v>
      </c>
      <c r="G52" t="s">
        <v>2</v>
      </c>
      <c r="H52" t="s">
        <v>206</v>
      </c>
      <c r="I52" t="s">
        <v>2</v>
      </c>
      <c r="J52" s="11">
        <v>44080</v>
      </c>
      <c r="K52">
        <v>15</v>
      </c>
      <c r="L52">
        <v>18</v>
      </c>
      <c r="M52">
        <v>6983</v>
      </c>
      <c r="N52">
        <v>0</v>
      </c>
      <c r="O52">
        <v>0</v>
      </c>
      <c r="P52">
        <v>0</v>
      </c>
      <c r="Q52">
        <v>0</v>
      </c>
      <c r="R52">
        <v>26.286580000000001</v>
      </c>
      <c r="S52">
        <v>25.473610000000001</v>
      </c>
      <c r="T52">
        <v>24.963090000000001</v>
      </c>
      <c r="U52">
        <v>24.599930000000001</v>
      </c>
      <c r="V52">
        <v>24.604179999999999</v>
      </c>
      <c r="W52">
        <v>24.888809999999999</v>
      </c>
      <c r="X52">
        <v>25.515789999999999</v>
      </c>
      <c r="Y52">
        <v>26.132149999999999</v>
      </c>
      <c r="Z52">
        <v>28.701750000000001</v>
      </c>
      <c r="AA52">
        <v>31.949000000000002</v>
      </c>
      <c r="AB52">
        <v>34.791449999999998</v>
      </c>
      <c r="AC52">
        <v>36.462179999999996</v>
      </c>
      <c r="AD52">
        <v>37.152340000000002</v>
      </c>
      <c r="AE52">
        <v>37.870350000000002</v>
      </c>
      <c r="AF52">
        <v>38.344090000000001</v>
      </c>
      <c r="AG52">
        <v>38.122689999999999</v>
      </c>
      <c r="AH52">
        <v>37.61768</v>
      </c>
      <c r="AI52">
        <v>36.720120000000001</v>
      </c>
      <c r="AJ52">
        <v>35.258719999999997</v>
      </c>
      <c r="AK52">
        <v>34.192239999999998</v>
      </c>
      <c r="AL52">
        <v>32.631720000000001</v>
      </c>
      <c r="AM52">
        <v>30.96405</v>
      </c>
      <c r="AN52">
        <v>29.126999999999999</v>
      </c>
      <c r="AO52">
        <v>27.754560000000001</v>
      </c>
      <c r="AP52">
        <v>76.436899999999994</v>
      </c>
      <c r="AQ52">
        <v>75.635630000000006</v>
      </c>
      <c r="AR52">
        <v>73.802049999999994</v>
      </c>
      <c r="AS52">
        <v>73.804959999999994</v>
      </c>
      <c r="AT52">
        <v>74.200710000000001</v>
      </c>
      <c r="AU52">
        <v>74.312070000000006</v>
      </c>
      <c r="AV52">
        <v>74.502560000000003</v>
      </c>
      <c r="AW52">
        <v>82.470010000000002</v>
      </c>
      <c r="AX52">
        <v>89.134839999999997</v>
      </c>
      <c r="AY52">
        <v>96.233890000000002</v>
      </c>
      <c r="AZ52">
        <v>101.62779999999999</v>
      </c>
      <c r="BA52">
        <v>103.3086</v>
      </c>
      <c r="BB52">
        <v>103.3186</v>
      </c>
      <c r="BC52">
        <v>104.4706</v>
      </c>
      <c r="BD52">
        <v>103.48990000000001</v>
      </c>
      <c r="BE52">
        <v>100.9868</v>
      </c>
      <c r="BF52">
        <v>97.038489999999996</v>
      </c>
      <c r="BG52">
        <v>92.974969999999999</v>
      </c>
      <c r="BH52">
        <v>86.25806</v>
      </c>
      <c r="BI52">
        <v>81.851979999999998</v>
      </c>
      <c r="BJ52">
        <v>78.910929999999993</v>
      </c>
      <c r="BK52">
        <v>77.259039999999999</v>
      </c>
      <c r="BL52">
        <v>75.869730000000004</v>
      </c>
      <c r="BM52">
        <v>74.188820000000007</v>
      </c>
      <c r="BN52">
        <v>-0.26115060000000001</v>
      </c>
      <c r="BO52">
        <v>-0.21381559999999999</v>
      </c>
      <c r="BP52">
        <v>-6.4397999999999999E-3</v>
      </c>
      <c r="BQ52">
        <v>-6.2576400000000004E-2</v>
      </c>
      <c r="BR52">
        <v>-0.13989550000000001</v>
      </c>
      <c r="BS52">
        <v>-2.9895E-3</v>
      </c>
      <c r="BT52">
        <v>0.20840359999999999</v>
      </c>
      <c r="BU52">
        <v>0.48847410000000002</v>
      </c>
      <c r="BV52">
        <v>0.36347170000000001</v>
      </c>
      <c r="BW52">
        <v>-6.0251999999999997E-3</v>
      </c>
      <c r="BX52">
        <v>-0.2138351</v>
      </c>
      <c r="BY52">
        <v>-9.0201799999999999E-2</v>
      </c>
      <c r="BZ52">
        <v>0.12465130000000001</v>
      </c>
      <c r="CA52">
        <v>0.24353079999999999</v>
      </c>
      <c r="CB52">
        <v>0.2151834</v>
      </c>
      <c r="CC52">
        <v>0.13211249999999999</v>
      </c>
      <c r="CD52">
        <v>-8.71643E-2</v>
      </c>
      <c r="CE52">
        <v>-0.1506856</v>
      </c>
      <c r="CF52">
        <v>-0.3021393</v>
      </c>
      <c r="CG52">
        <v>-0.41754799999999997</v>
      </c>
      <c r="CH52">
        <v>-0.51388029999999996</v>
      </c>
      <c r="CI52">
        <v>-0.60763860000000003</v>
      </c>
      <c r="CJ52">
        <v>-0.50053780000000003</v>
      </c>
      <c r="CK52">
        <v>-0.36052210000000001</v>
      </c>
      <c r="CL52" s="25">
        <v>1.7890199999999998E-2</v>
      </c>
      <c r="CM52" s="25">
        <v>1.9159200000000001E-2</v>
      </c>
      <c r="CN52" s="25">
        <v>1.50288E-2</v>
      </c>
      <c r="CO52" s="25">
        <v>1.51819E-2</v>
      </c>
      <c r="CP52" s="25">
        <v>1.6981900000000001E-2</v>
      </c>
      <c r="CQ52" s="25">
        <v>1.4199099999999999E-2</v>
      </c>
      <c r="CR52" s="25">
        <v>1.7267299999999999E-2</v>
      </c>
      <c r="CS52" s="25">
        <v>1.2383E-2</v>
      </c>
      <c r="CT52" s="25">
        <v>8.5781E-3</v>
      </c>
      <c r="CU52" s="25">
        <v>7.5624999999999998E-3</v>
      </c>
      <c r="CV52" s="25">
        <v>6.5230000000000002E-3</v>
      </c>
      <c r="CW52" s="25">
        <v>3.0760000000000002E-3</v>
      </c>
      <c r="CX52" s="25">
        <v>6.2792000000000004E-3</v>
      </c>
      <c r="CY52" s="25">
        <v>1.46251E-2</v>
      </c>
      <c r="CZ52" s="25">
        <v>3.2173399999999998E-2</v>
      </c>
      <c r="DA52" s="25">
        <v>3.6144200000000001E-2</v>
      </c>
      <c r="DB52" s="25">
        <v>3.7313899999999997E-2</v>
      </c>
      <c r="DC52" s="25">
        <v>4.0350200000000003E-2</v>
      </c>
      <c r="DD52" s="25">
        <v>3.08604E-2</v>
      </c>
      <c r="DE52" s="25">
        <v>2.5065E-2</v>
      </c>
      <c r="DF52" s="25">
        <v>2.24934E-2</v>
      </c>
      <c r="DG52" s="25">
        <v>1.6460800000000001E-2</v>
      </c>
      <c r="DH52" s="25">
        <v>1.42086E-2</v>
      </c>
      <c r="DI52" s="25">
        <v>1.39796E-2</v>
      </c>
    </row>
    <row r="53" spans="1:113" x14ac:dyDescent="0.25">
      <c r="A53" t="str">
        <f t="shared" si="0"/>
        <v>All_All_All_All_No_All_44081</v>
      </c>
      <c r="B53" t="s">
        <v>155</v>
      </c>
      <c r="C53" t="s">
        <v>192</v>
      </c>
      <c r="D53" t="s">
        <v>2</v>
      </c>
      <c r="E53" t="s">
        <v>2</v>
      </c>
      <c r="F53" t="s">
        <v>2</v>
      </c>
      <c r="G53" t="s">
        <v>2</v>
      </c>
      <c r="H53" t="s">
        <v>206</v>
      </c>
      <c r="I53" t="s">
        <v>2</v>
      </c>
      <c r="J53" s="11">
        <v>44081</v>
      </c>
      <c r="K53">
        <v>15</v>
      </c>
      <c r="L53">
        <v>18</v>
      </c>
      <c r="M53">
        <v>6993</v>
      </c>
      <c r="N53">
        <v>0</v>
      </c>
      <c r="O53">
        <v>0</v>
      </c>
      <c r="P53">
        <v>0</v>
      </c>
      <c r="Q53">
        <v>0</v>
      </c>
      <c r="R53">
        <v>26.8735</v>
      </c>
      <c r="S53">
        <v>25.87978</v>
      </c>
      <c r="T53">
        <v>25.24184</v>
      </c>
      <c r="U53">
        <v>24.97382</v>
      </c>
      <c r="V53">
        <v>25.26763</v>
      </c>
      <c r="W53">
        <v>26.746479999999998</v>
      </c>
      <c r="X53">
        <v>28.38552</v>
      </c>
      <c r="Y53">
        <v>28.780919999999998</v>
      </c>
      <c r="Z53">
        <v>30.332799999999999</v>
      </c>
      <c r="AA53">
        <v>32.386319999999998</v>
      </c>
      <c r="AB53">
        <v>34.056420000000003</v>
      </c>
      <c r="AC53">
        <v>35.125140000000002</v>
      </c>
      <c r="AD53">
        <v>35.616549999999997</v>
      </c>
      <c r="AE53">
        <v>35.929940000000002</v>
      </c>
      <c r="AF53">
        <v>35.994289999999999</v>
      </c>
      <c r="AG53">
        <v>35.576349999999998</v>
      </c>
      <c r="AH53">
        <v>35.109699999999997</v>
      </c>
      <c r="AI53">
        <v>34.067</v>
      </c>
      <c r="AJ53">
        <v>32.379860000000001</v>
      </c>
      <c r="AK53">
        <v>31.83445</v>
      </c>
      <c r="AL53">
        <v>30.283570000000001</v>
      </c>
      <c r="AM53">
        <v>28.64798</v>
      </c>
      <c r="AN53">
        <v>26.839310000000001</v>
      </c>
      <c r="AO53">
        <v>25.663270000000001</v>
      </c>
      <c r="AP53">
        <v>72.684200000000004</v>
      </c>
      <c r="AQ53">
        <v>72.127250000000004</v>
      </c>
      <c r="AR53">
        <v>71.047409999999999</v>
      </c>
      <c r="AS53">
        <v>70.184030000000007</v>
      </c>
      <c r="AT53">
        <v>69.382360000000006</v>
      </c>
      <c r="AU53">
        <v>68.572090000000003</v>
      </c>
      <c r="AV53">
        <v>68.011250000000004</v>
      </c>
      <c r="AW53">
        <v>72.008380000000002</v>
      </c>
      <c r="AX53">
        <v>73.983180000000004</v>
      </c>
      <c r="AY53">
        <v>78.061809999999994</v>
      </c>
      <c r="AZ53">
        <v>81.693979999999996</v>
      </c>
      <c r="BA53">
        <v>82.175420000000003</v>
      </c>
      <c r="BB53">
        <v>82.194339999999997</v>
      </c>
      <c r="BC53">
        <v>81.678139999999999</v>
      </c>
      <c r="BD53">
        <v>80.986429999999999</v>
      </c>
      <c r="BE53">
        <v>79.651889999999995</v>
      </c>
      <c r="BF53">
        <v>78.621669999999995</v>
      </c>
      <c r="BG53">
        <v>75.743970000000004</v>
      </c>
      <c r="BH53">
        <v>73.438029999999998</v>
      </c>
      <c r="BI53">
        <v>72.237449999999995</v>
      </c>
      <c r="BJ53">
        <v>71.792469999999994</v>
      </c>
      <c r="BK53">
        <v>71.542469999999994</v>
      </c>
      <c r="BL53">
        <v>71.052480000000003</v>
      </c>
      <c r="BM53">
        <v>70.949680000000001</v>
      </c>
      <c r="BN53">
        <v>-0.16099649999999999</v>
      </c>
      <c r="BO53">
        <v>-0.1550752</v>
      </c>
      <c r="BP53">
        <v>7.8399999999999995E-5</v>
      </c>
      <c r="BQ53">
        <v>1.8221999999999999E-3</v>
      </c>
      <c r="BR53">
        <v>7.1232999999999999E-3</v>
      </c>
      <c r="BS53">
        <v>5.3881699999999998E-2</v>
      </c>
      <c r="BT53">
        <v>0.16010479999999999</v>
      </c>
      <c r="BU53">
        <v>-5.9549E-3</v>
      </c>
      <c r="BV53">
        <v>-0.39409680000000002</v>
      </c>
      <c r="BW53">
        <v>-0.41929110000000003</v>
      </c>
      <c r="BX53">
        <v>-0.1499345</v>
      </c>
      <c r="BY53">
        <v>-8.3508299999999994E-2</v>
      </c>
      <c r="BZ53">
        <v>0.16553760000000001</v>
      </c>
      <c r="CA53">
        <v>0.21880740000000001</v>
      </c>
      <c r="CB53">
        <v>0.40305800000000003</v>
      </c>
      <c r="CC53">
        <v>0.1094101</v>
      </c>
      <c r="CD53">
        <v>-6.5503999999999996E-3</v>
      </c>
      <c r="CE53">
        <v>-7.8513899999999998E-2</v>
      </c>
      <c r="CF53">
        <v>8.9552800000000002E-2</v>
      </c>
      <c r="CG53">
        <v>-0.18729319999999999</v>
      </c>
      <c r="CH53">
        <v>-0.31582199999999999</v>
      </c>
      <c r="CI53">
        <v>-0.19053110000000001</v>
      </c>
      <c r="CJ53">
        <v>-0.2780821</v>
      </c>
      <c r="CK53">
        <v>-0.25397819999999999</v>
      </c>
      <c r="CL53" s="25">
        <v>2.9288999999999999E-2</v>
      </c>
      <c r="CM53" s="25">
        <v>2.2061000000000001E-2</v>
      </c>
      <c r="CN53" s="25">
        <v>1.8763100000000001E-2</v>
      </c>
      <c r="CO53" s="25">
        <v>1.8530499999999998E-2</v>
      </c>
      <c r="CP53" s="25">
        <v>2.1506299999999999E-2</v>
      </c>
      <c r="CQ53" s="25">
        <v>1.7550799999999998E-2</v>
      </c>
      <c r="CR53" s="25">
        <v>1.8008900000000001E-2</v>
      </c>
      <c r="CS53" s="25">
        <v>1.7945800000000001E-2</v>
      </c>
      <c r="CT53" s="25">
        <v>1.6664999999999999E-2</v>
      </c>
      <c r="CU53" s="25">
        <v>2.5070200000000001E-2</v>
      </c>
      <c r="CV53" s="25">
        <v>1.81125E-2</v>
      </c>
      <c r="CW53" s="25">
        <v>8.9196999999999992E-3</v>
      </c>
      <c r="CX53" s="25">
        <v>1.5114499999999999E-2</v>
      </c>
      <c r="CY53" s="25">
        <v>3.9645899999999998E-2</v>
      </c>
      <c r="CZ53" s="25">
        <v>5.6138300000000002E-2</v>
      </c>
      <c r="DA53" s="25">
        <v>6.1932300000000003E-2</v>
      </c>
      <c r="DB53" s="25">
        <v>6.7111000000000004E-2</v>
      </c>
      <c r="DC53" s="25">
        <v>8.9198600000000003E-2</v>
      </c>
      <c r="DD53" s="25">
        <v>9.3898700000000002E-2</v>
      </c>
      <c r="DE53" s="25">
        <v>6.8029300000000001E-2</v>
      </c>
      <c r="DF53" s="25">
        <v>4.9881300000000003E-2</v>
      </c>
      <c r="DG53" s="25">
        <v>2.9966900000000001E-2</v>
      </c>
      <c r="DH53" s="25">
        <v>2.75736E-2</v>
      </c>
      <c r="DI53" s="25">
        <v>2.6340100000000002E-2</v>
      </c>
    </row>
    <row r="54" spans="1:113" x14ac:dyDescent="0.25">
      <c r="A54" t="str">
        <f t="shared" si="0"/>
        <v>All_All_All_All_No_All_44104</v>
      </c>
      <c r="B54" t="s">
        <v>155</v>
      </c>
      <c r="C54" t="s">
        <v>192</v>
      </c>
      <c r="D54" t="s">
        <v>2</v>
      </c>
      <c r="E54" t="s">
        <v>2</v>
      </c>
      <c r="F54" t="s">
        <v>2</v>
      </c>
      <c r="G54" t="s">
        <v>2</v>
      </c>
      <c r="H54" t="s">
        <v>206</v>
      </c>
      <c r="I54" t="s">
        <v>2</v>
      </c>
      <c r="J54" s="11">
        <v>44104</v>
      </c>
      <c r="K54">
        <v>15</v>
      </c>
      <c r="L54">
        <v>18</v>
      </c>
      <c r="M54">
        <v>7032</v>
      </c>
      <c r="N54">
        <v>0</v>
      </c>
      <c r="O54">
        <v>0</v>
      </c>
      <c r="P54">
        <v>0</v>
      </c>
      <c r="Q54">
        <v>0</v>
      </c>
      <c r="R54">
        <v>24.951329999999999</v>
      </c>
      <c r="S54">
        <v>24.12782</v>
      </c>
      <c r="T54">
        <v>23.553529999999999</v>
      </c>
      <c r="U54">
        <v>23.555060000000001</v>
      </c>
      <c r="V54">
        <v>24.197520000000001</v>
      </c>
      <c r="W54">
        <v>26.26576</v>
      </c>
      <c r="X54">
        <v>29.560749999999999</v>
      </c>
      <c r="Y54">
        <v>31.91621</v>
      </c>
      <c r="Z54">
        <v>35.43271</v>
      </c>
      <c r="AA54">
        <v>39.131219999999999</v>
      </c>
      <c r="AB54">
        <v>42.826970000000003</v>
      </c>
      <c r="AC54">
        <v>45.54766</v>
      </c>
      <c r="AD54">
        <v>46.638350000000003</v>
      </c>
      <c r="AE54">
        <v>47.066369999999999</v>
      </c>
      <c r="AF54">
        <v>47.091389999999997</v>
      </c>
      <c r="AG54">
        <v>46.498530000000002</v>
      </c>
      <c r="AH54">
        <v>44.767049999999998</v>
      </c>
      <c r="AI54">
        <v>42.145940000000003</v>
      </c>
      <c r="AJ54">
        <v>38.558630000000001</v>
      </c>
      <c r="AK54">
        <v>36.17953</v>
      </c>
      <c r="AL54">
        <v>33.467140000000001</v>
      </c>
      <c r="AM54">
        <v>30.947379999999999</v>
      </c>
      <c r="AN54">
        <v>28.47298</v>
      </c>
      <c r="AO54">
        <v>26.593679999999999</v>
      </c>
      <c r="AP54">
        <v>67.280900000000003</v>
      </c>
      <c r="AQ54">
        <v>66.931110000000004</v>
      </c>
      <c r="AR54">
        <v>66.062359999999998</v>
      </c>
      <c r="AS54">
        <v>67.101579999999998</v>
      </c>
      <c r="AT54">
        <v>67.158680000000004</v>
      </c>
      <c r="AU54">
        <v>68.262649999999994</v>
      </c>
      <c r="AV54">
        <v>68.661689999999993</v>
      </c>
      <c r="AW54">
        <v>74.784970000000001</v>
      </c>
      <c r="AX54">
        <v>82.816339999999997</v>
      </c>
      <c r="AY54">
        <v>88.792330000000007</v>
      </c>
      <c r="AZ54">
        <v>95.209270000000004</v>
      </c>
      <c r="BA54">
        <v>97.262619999999998</v>
      </c>
      <c r="BB54">
        <v>97.281049999999993</v>
      </c>
      <c r="BC54">
        <v>96.30068</v>
      </c>
      <c r="BD54">
        <v>96.363280000000003</v>
      </c>
      <c r="BE54">
        <v>97.082689999999999</v>
      </c>
      <c r="BF54">
        <v>95.399550000000005</v>
      </c>
      <c r="BG54">
        <v>89.638990000000007</v>
      </c>
      <c r="BH54">
        <v>84.006900000000002</v>
      </c>
      <c r="BI54">
        <v>80.719380000000001</v>
      </c>
      <c r="BJ54">
        <v>77.275069999999999</v>
      </c>
      <c r="BK54">
        <v>75.005989999999997</v>
      </c>
      <c r="BL54">
        <v>73.125119999999995</v>
      </c>
      <c r="BM54">
        <v>71.971639999999994</v>
      </c>
      <c r="BN54">
        <v>-9.1104500000000005E-2</v>
      </c>
      <c r="BO54">
        <v>-0.1055101</v>
      </c>
      <c r="BP54">
        <v>7.4857999999999999E-3</v>
      </c>
      <c r="BQ54">
        <v>1.56028E-2</v>
      </c>
      <c r="BR54">
        <v>-1.4822699999999999E-2</v>
      </c>
      <c r="BS54">
        <v>3.4176100000000001E-2</v>
      </c>
      <c r="BT54">
        <v>0.17890780000000001</v>
      </c>
      <c r="BU54">
        <v>0.19038179999999999</v>
      </c>
      <c r="BV54">
        <v>8.8257799999999997E-2</v>
      </c>
      <c r="BW54">
        <v>-0.17465430000000001</v>
      </c>
      <c r="BX54">
        <v>-0.20144809999999999</v>
      </c>
      <c r="BY54">
        <v>-9.2187900000000003E-2</v>
      </c>
      <c r="BZ54">
        <v>0.13825299999999999</v>
      </c>
      <c r="CA54">
        <v>0.234371</v>
      </c>
      <c r="CB54">
        <v>0.27900619999999998</v>
      </c>
      <c r="CC54">
        <v>0.1305482</v>
      </c>
      <c r="CD54">
        <v>-6.9133299999999995E-2</v>
      </c>
      <c r="CE54">
        <v>-0.12825049999999999</v>
      </c>
      <c r="CF54">
        <v>-0.22534750000000001</v>
      </c>
      <c r="CG54">
        <v>-0.3925882</v>
      </c>
      <c r="CH54">
        <v>-0.44749050000000001</v>
      </c>
      <c r="CI54">
        <v>-0.47136539999999999</v>
      </c>
      <c r="CJ54">
        <v>-0.41970350000000001</v>
      </c>
      <c r="CK54">
        <v>-0.34630850000000002</v>
      </c>
      <c r="CL54" s="25">
        <v>1.5401099999999999E-2</v>
      </c>
      <c r="CM54" s="25">
        <v>1.6918699999999998E-2</v>
      </c>
      <c r="CN54" s="25">
        <v>1.3639099999999999E-2</v>
      </c>
      <c r="CO54" s="25">
        <v>1.4628E-2</v>
      </c>
      <c r="CP54" s="25">
        <v>1.5668499999999998E-2</v>
      </c>
      <c r="CQ54" s="25">
        <v>1.6089099999999999E-2</v>
      </c>
      <c r="CR54" s="25">
        <v>1.67174E-2</v>
      </c>
      <c r="CS54" s="25">
        <v>1.21584E-2</v>
      </c>
      <c r="CT54" s="25">
        <v>9.3994000000000005E-3</v>
      </c>
      <c r="CU54" s="25">
        <v>1.27438E-2</v>
      </c>
      <c r="CV54" s="25">
        <v>6.6842999999999998E-3</v>
      </c>
      <c r="CW54" s="25">
        <v>3.4380000000000001E-3</v>
      </c>
      <c r="CX54" s="25">
        <v>8.7942999999999997E-3</v>
      </c>
      <c r="CY54" s="25">
        <v>1.4222200000000001E-2</v>
      </c>
      <c r="CZ54" s="25">
        <v>3.3531199999999997E-2</v>
      </c>
      <c r="DA54" s="25">
        <v>4.0229000000000001E-2</v>
      </c>
      <c r="DB54" s="25">
        <v>3.8566900000000001E-2</v>
      </c>
      <c r="DC54" s="25">
        <v>5.76734E-2</v>
      </c>
      <c r="DD54" s="25">
        <v>4.1966900000000001E-2</v>
      </c>
      <c r="DE54" s="25">
        <v>3.4851E-2</v>
      </c>
      <c r="DF54" s="25">
        <v>3.2656699999999997E-2</v>
      </c>
      <c r="DG54" s="25">
        <v>2.0542399999999999E-2</v>
      </c>
      <c r="DH54" s="25">
        <v>2.0114900000000002E-2</v>
      </c>
      <c r="DI54" s="25">
        <v>1.99042E-2</v>
      </c>
    </row>
    <row r="55" spans="1:113" x14ac:dyDescent="0.25">
      <c r="A55" t="str">
        <f t="shared" si="0"/>
        <v>All_All_All_All_No_All_44105</v>
      </c>
      <c r="B55" t="s">
        <v>155</v>
      </c>
      <c r="C55" t="s">
        <v>192</v>
      </c>
      <c r="D55" t="s">
        <v>2</v>
      </c>
      <c r="E55" t="s">
        <v>2</v>
      </c>
      <c r="F55" t="s">
        <v>2</v>
      </c>
      <c r="G55" t="s">
        <v>2</v>
      </c>
      <c r="H55" t="s">
        <v>206</v>
      </c>
      <c r="I55" t="s">
        <v>2</v>
      </c>
      <c r="J55" s="11">
        <v>44105</v>
      </c>
      <c r="K55">
        <v>15</v>
      </c>
      <c r="L55">
        <v>18</v>
      </c>
      <c r="M55">
        <v>7031</v>
      </c>
      <c r="N55">
        <v>0</v>
      </c>
      <c r="O55">
        <v>0</v>
      </c>
      <c r="P55">
        <v>0</v>
      </c>
      <c r="Q55">
        <v>0</v>
      </c>
      <c r="R55">
        <v>25.33343</v>
      </c>
      <c r="S55">
        <v>24.361049999999999</v>
      </c>
      <c r="T55">
        <v>23.665900000000001</v>
      </c>
      <c r="U55">
        <v>23.770630000000001</v>
      </c>
      <c r="V55">
        <v>24.42672</v>
      </c>
      <c r="W55">
        <v>26.587440000000001</v>
      </c>
      <c r="X55">
        <v>29.774100000000001</v>
      </c>
      <c r="Y55">
        <v>31.810739999999999</v>
      </c>
      <c r="Z55">
        <v>35.182070000000003</v>
      </c>
      <c r="AA55">
        <v>39.057400000000001</v>
      </c>
      <c r="AB55">
        <v>42.763629999999999</v>
      </c>
      <c r="AC55">
        <v>45.571640000000002</v>
      </c>
      <c r="AD55">
        <v>46.604799999999997</v>
      </c>
      <c r="AE55">
        <v>47.291049999999998</v>
      </c>
      <c r="AF55">
        <v>46.681690000000003</v>
      </c>
      <c r="AG55">
        <v>46.002569999999999</v>
      </c>
      <c r="AH55">
        <v>44.414009999999998</v>
      </c>
      <c r="AI55">
        <v>41.859560000000002</v>
      </c>
      <c r="AJ55">
        <v>38.550280000000001</v>
      </c>
      <c r="AK55">
        <v>36.344410000000003</v>
      </c>
      <c r="AL55">
        <v>33.784500000000001</v>
      </c>
      <c r="AM55">
        <v>31.41995</v>
      </c>
      <c r="AN55">
        <v>28.778939999999999</v>
      </c>
      <c r="AO55">
        <v>26.491330000000001</v>
      </c>
      <c r="AP55">
        <v>71.469899999999996</v>
      </c>
      <c r="AQ55">
        <v>70.557040000000001</v>
      </c>
      <c r="AR55">
        <v>69.426869999999994</v>
      </c>
      <c r="AS55">
        <v>68.360309999999998</v>
      </c>
      <c r="AT55">
        <v>66.397940000000006</v>
      </c>
      <c r="AU55">
        <v>66.671099999999996</v>
      </c>
      <c r="AV55">
        <v>66.144270000000006</v>
      </c>
      <c r="AW55">
        <v>72.630619999999993</v>
      </c>
      <c r="AX55">
        <v>81.038480000000007</v>
      </c>
      <c r="AY55">
        <v>88.795779999999993</v>
      </c>
      <c r="AZ55">
        <v>94.918790000000001</v>
      </c>
      <c r="BA55">
        <v>98.022229999999993</v>
      </c>
      <c r="BB55">
        <v>98.869900000000001</v>
      </c>
      <c r="BC55">
        <v>98.488309999999998</v>
      </c>
      <c r="BD55">
        <v>96.42465</v>
      </c>
      <c r="BE55">
        <v>94.450310000000002</v>
      </c>
      <c r="BF55">
        <v>92.806880000000007</v>
      </c>
      <c r="BG55">
        <v>88.027180000000001</v>
      </c>
      <c r="BH55">
        <v>82.066900000000004</v>
      </c>
      <c r="BI55">
        <v>77.094520000000003</v>
      </c>
      <c r="BJ55">
        <v>74.552189999999996</v>
      </c>
      <c r="BK55">
        <v>72.960279999999997</v>
      </c>
      <c r="BL55">
        <v>70.767560000000003</v>
      </c>
      <c r="BM55">
        <v>68.856989999999996</v>
      </c>
      <c r="BN55">
        <v>-0.18034929999999999</v>
      </c>
      <c r="BO55">
        <v>-0.16596330000000001</v>
      </c>
      <c r="BP55">
        <v>-1.6459999999999999E-3</v>
      </c>
      <c r="BQ55">
        <v>-9.8361999999999998E-3</v>
      </c>
      <c r="BR55">
        <v>9.7862000000000001E-3</v>
      </c>
      <c r="BS55">
        <v>5.5268299999999999E-2</v>
      </c>
      <c r="BT55">
        <v>0.16242999999999999</v>
      </c>
      <c r="BU55">
        <v>0.13053580000000001</v>
      </c>
      <c r="BV55">
        <v>3.3675799999999999E-2</v>
      </c>
      <c r="BW55">
        <v>-0.13653499999999999</v>
      </c>
      <c r="BX55">
        <v>-0.20377619999999999</v>
      </c>
      <c r="BY55">
        <v>-9.2627799999999996E-2</v>
      </c>
      <c r="BZ55">
        <v>0.1288646</v>
      </c>
      <c r="CA55">
        <v>0.2407599</v>
      </c>
      <c r="CB55">
        <v>0.280557</v>
      </c>
      <c r="CC55">
        <v>0.1280493</v>
      </c>
      <c r="CD55">
        <v>-7.1396600000000005E-2</v>
      </c>
      <c r="CE55">
        <v>-0.11867270000000001</v>
      </c>
      <c r="CF55">
        <v>-0.15306410000000001</v>
      </c>
      <c r="CG55">
        <v>-0.29250159999999997</v>
      </c>
      <c r="CH55">
        <v>-0.37510329999999997</v>
      </c>
      <c r="CI55">
        <v>-0.29309099999999999</v>
      </c>
      <c r="CJ55">
        <v>-0.28220000000000001</v>
      </c>
      <c r="CK55">
        <v>-0.23001630000000001</v>
      </c>
      <c r="CL55" s="25">
        <v>2.1145799999999999E-2</v>
      </c>
      <c r="CM55" s="25">
        <v>2.3908800000000001E-2</v>
      </c>
      <c r="CN55" s="25">
        <v>1.7685900000000001E-2</v>
      </c>
      <c r="CO55" s="25">
        <v>1.80506E-2</v>
      </c>
      <c r="CP55" s="25">
        <v>1.6498800000000001E-2</v>
      </c>
      <c r="CQ55" s="25">
        <v>1.6865999999999999E-2</v>
      </c>
      <c r="CR55" s="25">
        <v>1.7075799999999999E-2</v>
      </c>
      <c r="CS55" s="25">
        <v>1.15443E-2</v>
      </c>
      <c r="CT55" s="25">
        <v>1.01992E-2</v>
      </c>
      <c r="CU55" s="25">
        <v>1.0243800000000001E-2</v>
      </c>
      <c r="CV55" s="25">
        <v>7.8024000000000001E-3</v>
      </c>
      <c r="CW55" s="25">
        <v>3.8825000000000001E-3</v>
      </c>
      <c r="CX55" s="25">
        <v>8.9107000000000006E-3</v>
      </c>
      <c r="CY55" s="25">
        <v>1.5624000000000001E-2</v>
      </c>
      <c r="CZ55" s="25">
        <v>4.0539100000000002E-2</v>
      </c>
      <c r="DA55" s="25">
        <v>4.8060899999999997E-2</v>
      </c>
      <c r="DB55" s="25">
        <v>4.9573899999999997E-2</v>
      </c>
      <c r="DC55" s="25">
        <v>6.8053100000000005E-2</v>
      </c>
      <c r="DD55" s="25">
        <v>5.76278E-2</v>
      </c>
      <c r="DE55" s="25">
        <v>5.7578299999999999E-2</v>
      </c>
      <c r="DF55" s="25">
        <v>6.4546500000000007E-2</v>
      </c>
      <c r="DG55" s="25">
        <v>2.68294E-2</v>
      </c>
      <c r="DH55" s="25">
        <v>2.7809799999999999E-2</v>
      </c>
      <c r="DI55" s="25">
        <v>2.6624599999999998E-2</v>
      </c>
    </row>
    <row r="56" spans="1:113" x14ac:dyDescent="0.25">
      <c r="A56" t="str">
        <f t="shared" si="0"/>
        <v>All_All_All_All_Yes_All_44060</v>
      </c>
      <c r="B56" t="s">
        <v>155</v>
      </c>
      <c r="C56" t="s">
        <v>193</v>
      </c>
      <c r="D56" t="s">
        <v>2</v>
      </c>
      <c r="E56" t="s">
        <v>2</v>
      </c>
      <c r="F56" t="s">
        <v>2</v>
      </c>
      <c r="G56" t="s">
        <v>2</v>
      </c>
      <c r="H56" t="s">
        <v>207</v>
      </c>
      <c r="I56" t="s">
        <v>2</v>
      </c>
      <c r="J56" s="11">
        <v>44060</v>
      </c>
      <c r="K56">
        <v>15</v>
      </c>
      <c r="L56">
        <v>18</v>
      </c>
      <c r="M56">
        <v>6872</v>
      </c>
      <c r="N56">
        <v>0</v>
      </c>
      <c r="O56">
        <v>0</v>
      </c>
      <c r="P56">
        <v>0</v>
      </c>
      <c r="Q56">
        <v>0</v>
      </c>
      <c r="R56">
        <v>33.600659999999998</v>
      </c>
      <c r="S56">
        <v>32.823300000000003</v>
      </c>
      <c r="T56">
        <v>32.795540000000003</v>
      </c>
      <c r="U56">
        <v>33.037379999999999</v>
      </c>
      <c r="V56">
        <v>34.225349999999999</v>
      </c>
      <c r="W56">
        <v>37.835419999999999</v>
      </c>
      <c r="X56">
        <v>42.574109999999997</v>
      </c>
      <c r="Y56">
        <v>46.267299999999999</v>
      </c>
      <c r="Z56">
        <v>49.223520000000001</v>
      </c>
      <c r="AA56">
        <v>50.85528</v>
      </c>
      <c r="AB56">
        <v>52.146380000000001</v>
      </c>
      <c r="AC56">
        <v>53.677779999999998</v>
      </c>
      <c r="AD56">
        <v>54.547150000000002</v>
      </c>
      <c r="AE56">
        <v>54.694580000000002</v>
      </c>
      <c r="AF56">
        <v>53.423720000000003</v>
      </c>
      <c r="AG56">
        <v>52.0976</v>
      </c>
      <c r="AH56">
        <v>50.117159999999998</v>
      </c>
      <c r="AI56">
        <v>47.888910000000003</v>
      </c>
      <c r="AJ56">
        <v>44.955930000000002</v>
      </c>
      <c r="AK56">
        <v>42.999279999999999</v>
      </c>
      <c r="AL56">
        <v>41.269779999999997</v>
      </c>
      <c r="AM56">
        <v>40.332360000000001</v>
      </c>
      <c r="AN56">
        <v>38.762090000000001</v>
      </c>
      <c r="AO56">
        <v>36.743819999999999</v>
      </c>
      <c r="AP56">
        <v>71.660799999999995</v>
      </c>
      <c r="AQ56">
        <v>71.057519999999997</v>
      </c>
      <c r="AR56">
        <v>69.890590000000003</v>
      </c>
      <c r="AS56">
        <v>70.039090000000002</v>
      </c>
      <c r="AT56">
        <v>70.779539999999997</v>
      </c>
      <c r="AU56">
        <v>71.835809999999995</v>
      </c>
      <c r="AV56">
        <v>72.520520000000005</v>
      </c>
      <c r="AW56">
        <v>74.560149999999993</v>
      </c>
      <c r="AX56">
        <v>76.088070000000002</v>
      </c>
      <c r="AY56">
        <v>77.881649999999993</v>
      </c>
      <c r="AZ56">
        <v>81.71799</v>
      </c>
      <c r="BA56">
        <v>85.243769999999998</v>
      </c>
      <c r="BB56">
        <v>86.454409999999996</v>
      </c>
      <c r="BC56">
        <v>87.771900000000002</v>
      </c>
      <c r="BD56">
        <v>88.954700000000003</v>
      </c>
      <c r="BE56">
        <v>87.726939999999999</v>
      </c>
      <c r="BF56">
        <v>85.861789999999999</v>
      </c>
      <c r="BG56">
        <v>84.196370000000002</v>
      </c>
      <c r="BH56">
        <v>79.769490000000005</v>
      </c>
      <c r="BI56">
        <v>76.063410000000005</v>
      </c>
      <c r="BJ56">
        <v>74.40549</v>
      </c>
      <c r="BK56">
        <v>73.462919999999997</v>
      </c>
      <c r="BL56">
        <v>72.871309999999994</v>
      </c>
      <c r="BM56">
        <v>72.256969999999995</v>
      </c>
      <c r="BN56">
        <v>-0.20121059999999999</v>
      </c>
      <c r="BO56">
        <v>-0.2117811</v>
      </c>
      <c r="BP56">
        <v>-0.43065019999999998</v>
      </c>
      <c r="BQ56">
        <v>-0.482184</v>
      </c>
      <c r="BR56">
        <v>-0.2695668</v>
      </c>
      <c r="BS56">
        <v>6.4568299999999995E-2</v>
      </c>
      <c r="BT56">
        <v>0.18970200000000001</v>
      </c>
      <c r="BU56">
        <v>-0.14688760000000001</v>
      </c>
      <c r="BV56">
        <v>-0.61011599999999999</v>
      </c>
      <c r="BW56">
        <v>-0.43586160000000002</v>
      </c>
      <c r="BX56">
        <v>-2.87456E-2</v>
      </c>
      <c r="BY56">
        <v>-8.5949000000000008E-3</v>
      </c>
      <c r="BZ56">
        <v>0.18408150000000001</v>
      </c>
      <c r="CA56">
        <v>0.59987869999999999</v>
      </c>
      <c r="CB56">
        <v>0.97391499999999998</v>
      </c>
      <c r="CC56">
        <v>0.62640850000000003</v>
      </c>
      <c r="CD56">
        <v>0.26215939999999999</v>
      </c>
      <c r="CE56">
        <v>6.7695400000000003E-2</v>
      </c>
      <c r="CF56">
        <v>0.18360070000000001</v>
      </c>
      <c r="CG56">
        <v>0.12938720000000001</v>
      </c>
      <c r="CH56">
        <v>-0.1158867</v>
      </c>
      <c r="CI56">
        <v>-0.4855486</v>
      </c>
      <c r="CJ56">
        <v>-0.73255539999999997</v>
      </c>
      <c r="CK56">
        <v>-0.67845549999999999</v>
      </c>
      <c r="CL56" s="25">
        <v>5.2307399999999997E-2</v>
      </c>
      <c r="CM56" s="25">
        <v>4.3009699999999998E-2</v>
      </c>
      <c r="CN56" s="25">
        <v>3.6428500000000003E-2</v>
      </c>
      <c r="CO56" s="25">
        <v>3.2507500000000002E-2</v>
      </c>
      <c r="CP56" s="25">
        <v>2.9735999999999999E-2</v>
      </c>
      <c r="CQ56" s="25">
        <v>2.8336400000000001E-2</v>
      </c>
      <c r="CR56" s="25">
        <v>3.0113399999999999E-2</v>
      </c>
      <c r="CS56" s="25">
        <v>2.1547199999999999E-2</v>
      </c>
      <c r="CT56" s="25">
        <v>2.3215900000000001E-2</v>
      </c>
      <c r="CU56" s="25">
        <v>2.6741999999999998E-2</v>
      </c>
      <c r="CV56" s="25">
        <v>2.5185699999999998E-2</v>
      </c>
      <c r="CW56" s="25">
        <v>1.5432599999999999E-2</v>
      </c>
      <c r="CX56" s="25">
        <v>2.28452E-2</v>
      </c>
      <c r="CY56" s="25">
        <v>6.1730699999999999E-2</v>
      </c>
      <c r="CZ56" s="25">
        <v>0.1742109</v>
      </c>
      <c r="DA56" s="25">
        <v>0.18564140000000001</v>
      </c>
      <c r="DB56">
        <v>0.19101000000000001</v>
      </c>
      <c r="DC56">
        <v>0.20959220000000001</v>
      </c>
      <c r="DD56" s="25">
        <v>0.13985110000000001</v>
      </c>
      <c r="DE56" s="25">
        <v>0.1139424</v>
      </c>
      <c r="DF56" s="25">
        <v>0.1245472</v>
      </c>
      <c r="DG56" s="25">
        <v>6.21979E-2</v>
      </c>
      <c r="DH56" s="25">
        <v>7.1302400000000002E-2</v>
      </c>
      <c r="DI56" s="25">
        <v>6.0939399999999998E-2</v>
      </c>
    </row>
    <row r="57" spans="1:113" x14ac:dyDescent="0.25">
      <c r="A57" t="str">
        <f t="shared" si="0"/>
        <v>All_All_All_All_Yes_All_44061</v>
      </c>
      <c r="B57" t="s">
        <v>155</v>
      </c>
      <c r="C57" t="s">
        <v>193</v>
      </c>
      <c r="D57" t="s">
        <v>2</v>
      </c>
      <c r="E57" t="s">
        <v>2</v>
      </c>
      <c r="F57" t="s">
        <v>2</v>
      </c>
      <c r="G57" t="s">
        <v>2</v>
      </c>
      <c r="H57" t="s">
        <v>207</v>
      </c>
      <c r="I57" t="s">
        <v>2</v>
      </c>
      <c r="J57" s="11">
        <v>44061</v>
      </c>
      <c r="K57">
        <v>15</v>
      </c>
      <c r="L57">
        <v>18</v>
      </c>
      <c r="M57">
        <v>6898</v>
      </c>
      <c r="N57">
        <v>0</v>
      </c>
      <c r="O57">
        <v>0</v>
      </c>
      <c r="P57">
        <v>0</v>
      </c>
      <c r="Q57">
        <v>0</v>
      </c>
      <c r="R57">
        <v>35.578200000000002</v>
      </c>
      <c r="S57">
        <v>34.618110000000001</v>
      </c>
      <c r="T57">
        <v>34.101059999999997</v>
      </c>
      <c r="U57">
        <v>33.873480000000001</v>
      </c>
      <c r="V57">
        <v>35.050879999999999</v>
      </c>
      <c r="W57">
        <v>38.508920000000003</v>
      </c>
      <c r="X57">
        <v>43.223269999999999</v>
      </c>
      <c r="Y57">
        <v>47.090350000000001</v>
      </c>
      <c r="Z57">
        <v>50.755070000000003</v>
      </c>
      <c r="AA57">
        <v>53.480069999999998</v>
      </c>
      <c r="AB57">
        <v>56.344160000000002</v>
      </c>
      <c r="AC57">
        <v>58.651330000000002</v>
      </c>
      <c r="AD57">
        <v>58.81962</v>
      </c>
      <c r="AE57">
        <v>57.632649999999998</v>
      </c>
      <c r="AF57">
        <v>54.592239999999997</v>
      </c>
      <c r="AG57">
        <v>52.952449999999999</v>
      </c>
      <c r="AH57">
        <v>51.412520000000001</v>
      </c>
      <c r="AI57">
        <v>48.630209999999998</v>
      </c>
      <c r="AJ57">
        <v>45.359990000000003</v>
      </c>
      <c r="AK57">
        <v>43.746310000000001</v>
      </c>
      <c r="AL57">
        <v>42.163969999999999</v>
      </c>
      <c r="AM57">
        <v>41.299419999999998</v>
      </c>
      <c r="AN57">
        <v>39.784759999999999</v>
      </c>
      <c r="AO57">
        <v>37.488230000000001</v>
      </c>
      <c r="AP57">
        <v>71.965500000000006</v>
      </c>
      <c r="AQ57">
        <v>71.783940000000001</v>
      </c>
      <c r="AR57">
        <v>71.650509999999997</v>
      </c>
      <c r="AS57">
        <v>71.821969999999993</v>
      </c>
      <c r="AT57">
        <v>72.365830000000003</v>
      </c>
      <c r="AU57">
        <v>73.027450000000002</v>
      </c>
      <c r="AV57">
        <v>73.326139999999995</v>
      </c>
      <c r="AW57">
        <v>77.442279999999997</v>
      </c>
      <c r="AX57">
        <v>81.363460000000003</v>
      </c>
      <c r="AY57">
        <v>87.259770000000003</v>
      </c>
      <c r="AZ57">
        <v>90.495339999999999</v>
      </c>
      <c r="BA57">
        <v>93.412769999999995</v>
      </c>
      <c r="BB57">
        <v>93.608419999999995</v>
      </c>
      <c r="BC57">
        <v>87.507210000000001</v>
      </c>
      <c r="BD57">
        <v>85.915869999999998</v>
      </c>
      <c r="BE57">
        <v>85.761470000000003</v>
      </c>
      <c r="BF57">
        <v>85.622230000000002</v>
      </c>
      <c r="BG57">
        <v>82.906310000000005</v>
      </c>
      <c r="BH57">
        <v>79.834819999999993</v>
      </c>
      <c r="BI57">
        <v>77.320319999999995</v>
      </c>
      <c r="BJ57">
        <v>75.455640000000002</v>
      </c>
      <c r="BK57">
        <v>74.64264</v>
      </c>
      <c r="BL57">
        <v>74.2941</v>
      </c>
      <c r="BM57">
        <v>73.30283</v>
      </c>
      <c r="BN57">
        <v>-0.28816510000000001</v>
      </c>
      <c r="BO57">
        <v>-0.24094409999999999</v>
      </c>
      <c r="BP57">
        <v>-9.0032899999999999E-2</v>
      </c>
      <c r="BQ57">
        <v>-3.3307299999999998E-2</v>
      </c>
      <c r="BR57">
        <v>-2.6996699999999998E-2</v>
      </c>
      <c r="BS57">
        <v>3.7523000000000001E-2</v>
      </c>
      <c r="BT57">
        <v>0.38748890000000002</v>
      </c>
      <c r="BU57">
        <v>0.57169599999999998</v>
      </c>
      <c r="BV57">
        <v>-3.7315599999999997E-2</v>
      </c>
      <c r="BW57">
        <v>-0.1587114</v>
      </c>
      <c r="BX57">
        <v>-0.51212679999999999</v>
      </c>
      <c r="BY57">
        <v>-0.3860807</v>
      </c>
      <c r="BZ57">
        <v>-0.1938607</v>
      </c>
      <c r="CA57">
        <v>0.52143349999999999</v>
      </c>
      <c r="CB57">
        <v>1.570967</v>
      </c>
      <c r="CC57">
        <v>0.99820010000000003</v>
      </c>
      <c r="CD57">
        <v>0.60793299999999995</v>
      </c>
      <c r="CE57">
        <v>0.54524720000000004</v>
      </c>
      <c r="CF57">
        <v>0.16290299999999999</v>
      </c>
      <c r="CG57">
        <v>-0.20115710000000001</v>
      </c>
      <c r="CH57">
        <v>-0.39113019999999998</v>
      </c>
      <c r="CI57">
        <v>-0.50978109999999999</v>
      </c>
      <c r="CJ57">
        <v>-0.57355520000000004</v>
      </c>
      <c r="CK57">
        <v>-0.3683207</v>
      </c>
      <c r="CL57" s="25">
        <v>3.4213800000000003E-2</v>
      </c>
      <c r="CM57" s="25">
        <v>3.7855100000000003E-2</v>
      </c>
      <c r="CN57" s="25">
        <v>3.1849299999999997E-2</v>
      </c>
      <c r="CO57" s="25">
        <v>3.2140000000000002E-2</v>
      </c>
      <c r="CP57" s="25">
        <v>2.6570699999999999E-2</v>
      </c>
      <c r="CQ57" s="25">
        <v>1.6723700000000001E-2</v>
      </c>
      <c r="CR57" s="25">
        <v>2.52544E-2</v>
      </c>
      <c r="CS57" s="25">
        <v>1.5101399999999999E-2</v>
      </c>
      <c r="CT57" s="25">
        <v>1.2095399999999999E-2</v>
      </c>
      <c r="CU57" s="25">
        <v>2.2581E-2</v>
      </c>
      <c r="CV57" s="25">
        <v>2.4466999999999999E-2</v>
      </c>
      <c r="CW57" s="25">
        <v>1.54819E-2</v>
      </c>
      <c r="CX57" s="25">
        <v>2.0302600000000001E-2</v>
      </c>
      <c r="CY57" s="25">
        <v>4.1678699999999999E-2</v>
      </c>
      <c r="CZ57" s="25">
        <v>0.1633307</v>
      </c>
      <c r="DA57">
        <v>0.18320249999999999</v>
      </c>
      <c r="DB57">
        <v>0.1998376</v>
      </c>
      <c r="DC57">
        <v>0.21206439999999999</v>
      </c>
      <c r="DD57">
        <v>8.7627499999999997E-2</v>
      </c>
      <c r="DE57">
        <v>6.2297900000000003E-2</v>
      </c>
      <c r="DF57">
        <v>7.1997699999999998E-2</v>
      </c>
      <c r="DG57" s="25">
        <v>4.01959E-2</v>
      </c>
      <c r="DH57" s="25">
        <v>3.8007300000000001E-2</v>
      </c>
      <c r="DI57" s="25">
        <v>3.6394799999999998E-2</v>
      </c>
    </row>
    <row r="58" spans="1:113" x14ac:dyDescent="0.25">
      <c r="A58" t="str">
        <f t="shared" si="0"/>
        <v>All_All_All_All_Yes_All_44062</v>
      </c>
      <c r="B58" t="s">
        <v>155</v>
      </c>
      <c r="C58" t="s">
        <v>193</v>
      </c>
      <c r="D58" t="s">
        <v>2</v>
      </c>
      <c r="E58" t="s">
        <v>2</v>
      </c>
      <c r="F58" t="s">
        <v>2</v>
      </c>
      <c r="G58" t="s">
        <v>2</v>
      </c>
      <c r="H58" t="s">
        <v>207</v>
      </c>
      <c r="I58" t="s">
        <v>2</v>
      </c>
      <c r="J58" s="11">
        <v>44062</v>
      </c>
      <c r="K58">
        <v>15</v>
      </c>
      <c r="L58">
        <v>18</v>
      </c>
      <c r="M58">
        <v>6901</v>
      </c>
      <c r="N58">
        <v>0</v>
      </c>
      <c r="O58">
        <v>0</v>
      </c>
      <c r="P58">
        <v>0</v>
      </c>
      <c r="Q58">
        <v>0</v>
      </c>
      <c r="R58">
        <v>36.339959999999998</v>
      </c>
      <c r="S58">
        <v>35.404049999999998</v>
      </c>
      <c r="T58">
        <v>34.622700000000002</v>
      </c>
      <c r="U58">
        <v>34.201300000000003</v>
      </c>
      <c r="V58">
        <v>35.313609999999997</v>
      </c>
      <c r="W58">
        <v>38.743070000000003</v>
      </c>
      <c r="X58">
        <v>43.540170000000003</v>
      </c>
      <c r="Y58">
        <v>47.473849999999999</v>
      </c>
      <c r="Z58">
        <v>51.335050000000003</v>
      </c>
      <c r="AA58">
        <v>53.616190000000003</v>
      </c>
      <c r="AB58">
        <v>56.225610000000003</v>
      </c>
      <c r="AC58">
        <v>57.582189999999997</v>
      </c>
      <c r="AD58">
        <v>57.979480000000002</v>
      </c>
      <c r="AE58">
        <v>57.226140000000001</v>
      </c>
      <c r="AF58">
        <v>55.507710000000003</v>
      </c>
      <c r="AG58">
        <v>53.902729999999998</v>
      </c>
      <c r="AH58">
        <v>51.603909999999999</v>
      </c>
      <c r="AI58">
        <v>49.013579999999997</v>
      </c>
      <c r="AJ58">
        <v>46.25356</v>
      </c>
      <c r="AK58">
        <v>44.36262</v>
      </c>
      <c r="AL58">
        <v>42.56118</v>
      </c>
      <c r="AM58">
        <v>41.618220000000001</v>
      </c>
      <c r="AN58">
        <v>39.389530000000001</v>
      </c>
      <c r="AO58">
        <v>37.553400000000003</v>
      </c>
      <c r="AP58">
        <v>73.281800000000004</v>
      </c>
      <c r="AQ58">
        <v>72.74794</v>
      </c>
      <c r="AR58">
        <v>72.738399999999999</v>
      </c>
      <c r="AS58">
        <v>72.182270000000003</v>
      </c>
      <c r="AT58">
        <v>72.120080000000002</v>
      </c>
      <c r="AU58">
        <v>71.650180000000006</v>
      </c>
      <c r="AV58">
        <v>72.378069999999994</v>
      </c>
      <c r="AW58">
        <v>76.273899999999998</v>
      </c>
      <c r="AX58">
        <v>81.284040000000005</v>
      </c>
      <c r="AY58">
        <v>84.927859999999995</v>
      </c>
      <c r="AZ58">
        <v>87.214230000000001</v>
      </c>
      <c r="BA58">
        <v>88.302869999999999</v>
      </c>
      <c r="BB58">
        <v>87.564869999999999</v>
      </c>
      <c r="BC58">
        <v>87.756200000000007</v>
      </c>
      <c r="BD58">
        <v>87.1477</v>
      </c>
      <c r="BE58">
        <v>87.054739999999995</v>
      </c>
      <c r="BF58">
        <v>86.328550000000007</v>
      </c>
      <c r="BG58">
        <v>84.166139999999999</v>
      </c>
      <c r="BH58">
        <v>79.546710000000004</v>
      </c>
      <c r="BI58">
        <v>75.950460000000007</v>
      </c>
      <c r="BJ58">
        <v>74.678039999999996</v>
      </c>
      <c r="BK58">
        <v>74.14076</v>
      </c>
      <c r="BL58">
        <v>73.120040000000003</v>
      </c>
      <c r="BM58">
        <v>72.724299999999999</v>
      </c>
      <c r="BN58">
        <v>-0.3317968</v>
      </c>
      <c r="BO58">
        <v>-0.27252979999999999</v>
      </c>
      <c r="BP58">
        <v>-8.8335399999999994E-2</v>
      </c>
      <c r="BQ58">
        <v>-3.3073900000000003E-2</v>
      </c>
      <c r="BR58">
        <v>-3.8820100000000003E-2</v>
      </c>
      <c r="BS58">
        <v>7.5235300000000005E-2</v>
      </c>
      <c r="BT58">
        <v>0.37894260000000002</v>
      </c>
      <c r="BU58">
        <v>0.52983559999999996</v>
      </c>
      <c r="BV58">
        <v>-5.4198799999999998E-2</v>
      </c>
      <c r="BW58">
        <v>-0.22818469999999999</v>
      </c>
      <c r="BX58">
        <v>-0.50623890000000005</v>
      </c>
      <c r="BY58">
        <v>-0.37690600000000002</v>
      </c>
      <c r="BZ58">
        <v>-0.15699250000000001</v>
      </c>
      <c r="CA58">
        <v>0.5231808</v>
      </c>
      <c r="CB58">
        <v>1.5560210000000001</v>
      </c>
      <c r="CC58">
        <v>0.99536829999999998</v>
      </c>
      <c r="CD58">
        <v>0.61340629999999996</v>
      </c>
      <c r="CE58">
        <v>0.54908939999999995</v>
      </c>
      <c r="CF58">
        <v>0.165329</v>
      </c>
      <c r="CG58">
        <v>-0.16739129999999999</v>
      </c>
      <c r="CH58">
        <v>-0.37651129999999999</v>
      </c>
      <c r="CI58">
        <v>-0.4671072</v>
      </c>
      <c r="CJ58">
        <v>-0.50102429999999998</v>
      </c>
      <c r="CK58">
        <v>-0.33430900000000002</v>
      </c>
      <c r="CL58" s="25">
        <v>4.0645899999999999E-2</v>
      </c>
      <c r="CM58" s="25">
        <v>4.2129600000000003E-2</v>
      </c>
      <c r="CN58" s="25">
        <v>3.51905E-2</v>
      </c>
      <c r="CO58" s="25">
        <v>3.4793999999999999E-2</v>
      </c>
      <c r="CP58" s="25">
        <v>2.71728E-2</v>
      </c>
      <c r="CQ58" s="25">
        <v>1.6607199999999999E-2</v>
      </c>
      <c r="CR58" s="25">
        <v>2.7900399999999999E-2</v>
      </c>
      <c r="CS58" s="25">
        <v>1.51456E-2</v>
      </c>
      <c r="CT58" s="25">
        <v>1.36256E-2</v>
      </c>
      <c r="CU58" s="25">
        <v>2.14495E-2</v>
      </c>
      <c r="CV58" s="25">
        <v>2.4106499999999999E-2</v>
      </c>
      <c r="CW58" s="25">
        <v>1.26295E-2</v>
      </c>
      <c r="CX58" s="25">
        <v>1.78742E-2</v>
      </c>
      <c r="CY58" s="25">
        <v>4.6828500000000002E-2</v>
      </c>
      <c r="CZ58" s="25">
        <v>0.19933870000000001</v>
      </c>
      <c r="DA58">
        <v>0.21903549999999999</v>
      </c>
      <c r="DB58">
        <v>0.2313065</v>
      </c>
      <c r="DC58">
        <v>0.26584180000000002</v>
      </c>
      <c r="DD58">
        <v>0.1062027</v>
      </c>
      <c r="DE58">
        <v>6.5174700000000002E-2</v>
      </c>
      <c r="DF58">
        <v>7.9770400000000005E-2</v>
      </c>
      <c r="DG58" s="25">
        <v>4.2965299999999998E-2</v>
      </c>
      <c r="DH58" s="25">
        <v>4.4439699999999999E-2</v>
      </c>
      <c r="DI58" s="25">
        <v>4.0960799999999999E-2</v>
      </c>
    </row>
    <row r="59" spans="1:113" x14ac:dyDescent="0.25">
      <c r="A59" t="str">
        <f t="shared" si="0"/>
        <v>All_All_All_All_Yes_All_44063</v>
      </c>
      <c r="B59" t="s">
        <v>155</v>
      </c>
      <c r="C59" t="s">
        <v>193</v>
      </c>
      <c r="D59" t="s">
        <v>2</v>
      </c>
      <c r="E59" t="s">
        <v>2</v>
      </c>
      <c r="F59" t="s">
        <v>2</v>
      </c>
      <c r="G59" t="s">
        <v>2</v>
      </c>
      <c r="H59" t="s">
        <v>207</v>
      </c>
      <c r="I59" t="s">
        <v>2</v>
      </c>
      <c r="J59" s="11">
        <v>44063</v>
      </c>
      <c r="K59">
        <v>15</v>
      </c>
      <c r="L59">
        <v>18</v>
      </c>
      <c r="M59">
        <v>6740</v>
      </c>
      <c r="N59">
        <v>0</v>
      </c>
      <c r="O59">
        <v>0</v>
      </c>
      <c r="P59">
        <v>0</v>
      </c>
      <c r="Q59">
        <v>0</v>
      </c>
      <c r="R59">
        <v>36.410800000000002</v>
      </c>
      <c r="S59">
        <v>35.45393</v>
      </c>
      <c r="T59">
        <v>34.533059999999999</v>
      </c>
      <c r="U59">
        <v>34.342190000000002</v>
      </c>
      <c r="V59">
        <v>35.483130000000003</v>
      </c>
      <c r="W59">
        <v>38.981059999999999</v>
      </c>
      <c r="X59">
        <v>43.490409999999997</v>
      </c>
      <c r="Y59">
        <v>46.947049999999997</v>
      </c>
      <c r="Z59">
        <v>50.124569999999999</v>
      </c>
      <c r="AA59">
        <v>52.970010000000002</v>
      </c>
      <c r="AB59">
        <v>55.439579999999999</v>
      </c>
      <c r="AC59">
        <v>56.480490000000003</v>
      </c>
      <c r="AD59">
        <v>57.03689</v>
      </c>
      <c r="AE59">
        <v>57.195959999999999</v>
      </c>
      <c r="AF59">
        <v>55.460850000000001</v>
      </c>
      <c r="AG59">
        <v>54.071739999999998</v>
      </c>
      <c r="AH59">
        <v>51.137309999999999</v>
      </c>
      <c r="AI59">
        <v>47.952820000000003</v>
      </c>
      <c r="AJ59">
        <v>44.963709999999999</v>
      </c>
      <c r="AK59">
        <v>43.661479999999997</v>
      </c>
      <c r="AL59">
        <v>41.872500000000002</v>
      </c>
      <c r="AM59">
        <v>40.510289999999998</v>
      </c>
      <c r="AN59">
        <v>38.876399999999997</v>
      </c>
      <c r="AO59">
        <v>36.797840000000001</v>
      </c>
      <c r="AP59">
        <v>72.323300000000003</v>
      </c>
      <c r="AQ59">
        <v>71.566509999999994</v>
      </c>
      <c r="AR59">
        <v>71.463170000000005</v>
      </c>
      <c r="AS59">
        <v>71.824340000000007</v>
      </c>
      <c r="AT59">
        <v>71.328999999999994</v>
      </c>
      <c r="AU59">
        <v>71.351119999999995</v>
      </c>
      <c r="AV59">
        <v>71.655199999999994</v>
      </c>
      <c r="AW59">
        <v>74.921750000000003</v>
      </c>
      <c r="AX59">
        <v>79.344980000000007</v>
      </c>
      <c r="AY59">
        <v>83.935519999999997</v>
      </c>
      <c r="AZ59">
        <v>85.568889999999996</v>
      </c>
      <c r="BA59">
        <v>86.412509999999997</v>
      </c>
      <c r="BB59">
        <v>88.280029999999996</v>
      </c>
      <c r="BC59">
        <v>90.072040000000001</v>
      </c>
      <c r="BD59">
        <v>89.389439999999993</v>
      </c>
      <c r="BE59">
        <v>85.793040000000005</v>
      </c>
      <c r="BF59">
        <v>81.111949999999993</v>
      </c>
      <c r="BG59">
        <v>78.506799999999998</v>
      </c>
      <c r="BH59">
        <v>76.526769999999999</v>
      </c>
      <c r="BI59">
        <v>74.530529999999999</v>
      </c>
      <c r="BJ59">
        <v>73.023750000000007</v>
      </c>
      <c r="BK59">
        <v>72.511369999999999</v>
      </c>
      <c r="BL59">
        <v>72.107140000000001</v>
      </c>
      <c r="BM59">
        <v>71.381870000000006</v>
      </c>
      <c r="BN59">
        <v>-0.29684870000000002</v>
      </c>
      <c r="BO59">
        <v>-0.2417069</v>
      </c>
      <c r="BP59">
        <v>-0.1009142</v>
      </c>
      <c r="BQ59">
        <v>-4.2316899999999998E-2</v>
      </c>
      <c r="BR59">
        <v>-4.9204699999999997E-2</v>
      </c>
      <c r="BS59">
        <v>8.0390699999999995E-2</v>
      </c>
      <c r="BT59">
        <v>0.3907504</v>
      </c>
      <c r="BU59">
        <v>0.48365089999999999</v>
      </c>
      <c r="BV59">
        <v>-0.1316184</v>
      </c>
      <c r="BW59">
        <v>-0.25893050000000001</v>
      </c>
      <c r="BX59">
        <v>-0.50809210000000005</v>
      </c>
      <c r="BY59">
        <v>-0.37934649999999998</v>
      </c>
      <c r="BZ59">
        <v>-0.1728104</v>
      </c>
      <c r="CA59">
        <v>0.51515270000000002</v>
      </c>
      <c r="CB59">
        <v>1.521034</v>
      </c>
      <c r="CC59">
        <v>0.97155320000000001</v>
      </c>
      <c r="CD59">
        <v>0.60780279999999998</v>
      </c>
      <c r="CE59">
        <v>0.52961959999999997</v>
      </c>
      <c r="CF59">
        <v>0.2431902</v>
      </c>
      <c r="CG59">
        <v>-0.13964289999999999</v>
      </c>
      <c r="CH59">
        <v>-0.33763860000000001</v>
      </c>
      <c r="CI59">
        <v>-0.3648747</v>
      </c>
      <c r="CJ59">
        <v>-0.44903090000000001</v>
      </c>
      <c r="CK59">
        <v>-0.2845703</v>
      </c>
      <c r="CL59" s="25">
        <v>4.3772699999999998E-2</v>
      </c>
      <c r="CM59" s="25">
        <v>4.8196999999999997E-2</v>
      </c>
      <c r="CN59" s="25">
        <v>4.0975200000000003E-2</v>
      </c>
      <c r="CO59" s="25">
        <v>3.9712299999999999E-2</v>
      </c>
      <c r="CP59" s="25">
        <v>3.09416E-2</v>
      </c>
      <c r="CQ59" s="25">
        <v>1.82148E-2</v>
      </c>
      <c r="CR59" s="25">
        <v>3.2162299999999998E-2</v>
      </c>
      <c r="CS59" s="25">
        <v>1.7954399999999999E-2</v>
      </c>
      <c r="CT59" s="25">
        <v>1.4319200000000001E-2</v>
      </c>
      <c r="CU59" s="25">
        <v>2.4402500000000001E-2</v>
      </c>
      <c r="CV59" s="25">
        <v>2.0913000000000001E-2</v>
      </c>
      <c r="CW59" s="25">
        <v>1.17828E-2</v>
      </c>
      <c r="CX59" s="25">
        <v>1.8140699999999999E-2</v>
      </c>
      <c r="CY59" s="25">
        <v>4.97171E-2</v>
      </c>
      <c r="CZ59" s="25">
        <v>0.21189930000000001</v>
      </c>
      <c r="DA59">
        <v>0.21925239999999999</v>
      </c>
      <c r="DB59">
        <v>0.2075543</v>
      </c>
      <c r="DC59">
        <v>0.19763629999999999</v>
      </c>
      <c r="DD59">
        <v>8.2835599999999995E-2</v>
      </c>
      <c r="DE59">
        <v>6.9662100000000005E-2</v>
      </c>
      <c r="DF59">
        <v>8.5055000000000006E-2</v>
      </c>
      <c r="DG59" s="25">
        <v>4.7102600000000001E-2</v>
      </c>
      <c r="DH59" s="25">
        <v>4.3811299999999997E-2</v>
      </c>
      <c r="DI59" s="25">
        <v>4.1581100000000003E-2</v>
      </c>
    </row>
    <row r="60" spans="1:113" x14ac:dyDescent="0.25">
      <c r="A60" t="str">
        <f t="shared" si="0"/>
        <v>All_All_All_All_Yes_All_44079</v>
      </c>
      <c r="B60" t="s">
        <v>155</v>
      </c>
      <c r="C60" t="s">
        <v>193</v>
      </c>
      <c r="D60" t="s">
        <v>2</v>
      </c>
      <c r="E60" t="s">
        <v>2</v>
      </c>
      <c r="F60" t="s">
        <v>2</v>
      </c>
      <c r="G60" t="s">
        <v>2</v>
      </c>
      <c r="H60" t="s">
        <v>207</v>
      </c>
      <c r="I60" t="s">
        <v>2</v>
      </c>
      <c r="J60" s="11">
        <v>44079</v>
      </c>
      <c r="K60">
        <v>15</v>
      </c>
      <c r="L60">
        <v>18</v>
      </c>
      <c r="M60">
        <v>6718</v>
      </c>
      <c r="N60">
        <v>0</v>
      </c>
      <c r="O60">
        <v>0</v>
      </c>
      <c r="P60">
        <v>0</v>
      </c>
      <c r="Q60">
        <v>0</v>
      </c>
      <c r="R60">
        <v>34.50752</v>
      </c>
      <c r="S60">
        <v>33.362050000000004</v>
      </c>
      <c r="T60">
        <v>32.336649999999999</v>
      </c>
      <c r="U60">
        <v>31.862179999999999</v>
      </c>
      <c r="V60">
        <v>32.029580000000003</v>
      </c>
      <c r="W60">
        <v>32.924480000000003</v>
      </c>
      <c r="X60">
        <v>34.056519999999999</v>
      </c>
      <c r="Y60">
        <v>34.836190000000002</v>
      </c>
      <c r="Z60">
        <v>37.541730000000001</v>
      </c>
      <c r="AA60">
        <v>40.261009999999999</v>
      </c>
      <c r="AB60">
        <v>43.05</v>
      </c>
      <c r="AC60">
        <v>44.2042</v>
      </c>
      <c r="AD60">
        <v>45.014830000000003</v>
      </c>
      <c r="AE60">
        <v>44.709690000000002</v>
      </c>
      <c r="AF60">
        <v>44.519669999999998</v>
      </c>
      <c r="AG60">
        <v>44.373939999999997</v>
      </c>
      <c r="AH60">
        <v>44.283929999999998</v>
      </c>
      <c r="AI60">
        <v>43.841299999999997</v>
      </c>
      <c r="AJ60">
        <v>42.959910000000001</v>
      </c>
      <c r="AK60">
        <v>41.964179999999999</v>
      </c>
      <c r="AL60">
        <v>40.212150000000001</v>
      </c>
      <c r="AM60">
        <v>39.659669999999998</v>
      </c>
      <c r="AN60">
        <v>38.384929999999997</v>
      </c>
      <c r="AO60">
        <v>36.477530000000002</v>
      </c>
      <c r="AP60">
        <v>70.785499999999999</v>
      </c>
      <c r="AQ60">
        <v>70.438509999999994</v>
      </c>
      <c r="AR60">
        <v>69.697590000000005</v>
      </c>
      <c r="AS60">
        <v>69.495689999999996</v>
      </c>
      <c r="AT60">
        <v>69.896900000000002</v>
      </c>
      <c r="AU60">
        <v>70.338269999999994</v>
      </c>
      <c r="AV60">
        <v>69.999219999999994</v>
      </c>
      <c r="AW60">
        <v>75.829009999999997</v>
      </c>
      <c r="AX60">
        <v>82.393000000000001</v>
      </c>
      <c r="AY60">
        <v>88.568209999999993</v>
      </c>
      <c r="AZ60">
        <v>94.310839999999999</v>
      </c>
      <c r="BA60">
        <v>96.057270000000003</v>
      </c>
      <c r="BB60">
        <v>97.74503</v>
      </c>
      <c r="BC60">
        <v>99.236339999999998</v>
      </c>
      <c r="BD60">
        <v>98.205500000000001</v>
      </c>
      <c r="BE60">
        <v>97.660430000000005</v>
      </c>
      <c r="BF60">
        <v>96.043589999999995</v>
      </c>
      <c r="BG60">
        <v>92.230239999999995</v>
      </c>
      <c r="BH60">
        <v>87.78434</v>
      </c>
      <c r="BI60">
        <v>84.215419999999995</v>
      </c>
      <c r="BJ60">
        <v>81.345500000000001</v>
      </c>
      <c r="BK60">
        <v>78.671239999999997</v>
      </c>
      <c r="BL60">
        <v>77.522019999999998</v>
      </c>
      <c r="BM60">
        <v>76.331670000000003</v>
      </c>
      <c r="BN60">
        <v>-0.27125450000000001</v>
      </c>
      <c r="BO60">
        <v>-0.22755030000000001</v>
      </c>
      <c r="BP60">
        <v>-0.1115155</v>
      </c>
      <c r="BQ60">
        <v>-4.0126299999999997E-2</v>
      </c>
      <c r="BR60">
        <v>-1.9970100000000001E-2</v>
      </c>
      <c r="BS60">
        <v>0.1025229</v>
      </c>
      <c r="BT60">
        <v>0.39650869999999999</v>
      </c>
      <c r="BU60">
        <v>0.52370870000000003</v>
      </c>
      <c r="BV60">
        <v>5.8558000000000004E-3</v>
      </c>
      <c r="BW60">
        <v>-0.12754789999999999</v>
      </c>
      <c r="BX60">
        <v>-0.51998440000000001</v>
      </c>
      <c r="BY60">
        <v>-0.39943800000000002</v>
      </c>
      <c r="BZ60">
        <v>-0.24273310000000001</v>
      </c>
      <c r="CA60">
        <v>0.52037160000000005</v>
      </c>
      <c r="CB60">
        <v>1.4262980000000001</v>
      </c>
      <c r="CC60">
        <v>0.95147119999999996</v>
      </c>
      <c r="CD60">
        <v>0.51559960000000005</v>
      </c>
      <c r="CE60">
        <v>0.51892020000000005</v>
      </c>
      <c r="CF60">
        <v>-8.6936200000000005E-2</v>
      </c>
      <c r="CG60">
        <v>-0.37443880000000002</v>
      </c>
      <c r="CH60">
        <v>-0.49767860000000003</v>
      </c>
      <c r="CI60">
        <v>-0.84096579999999999</v>
      </c>
      <c r="CJ60">
        <v>-0.74005980000000005</v>
      </c>
      <c r="CK60">
        <v>-0.54282739999999996</v>
      </c>
      <c r="CL60" s="25">
        <v>3.55257E-2</v>
      </c>
      <c r="CM60" s="25">
        <v>4.03839E-2</v>
      </c>
      <c r="CN60" s="25">
        <v>3.5455100000000003E-2</v>
      </c>
      <c r="CO60" s="25">
        <v>2.9948900000000001E-2</v>
      </c>
      <c r="CP60" s="25">
        <v>2.5780899999999999E-2</v>
      </c>
      <c r="CQ60" s="25">
        <v>2.0584999999999999E-2</v>
      </c>
      <c r="CR60" s="25">
        <v>2.5656499999999999E-2</v>
      </c>
      <c r="CS60" s="25">
        <v>1.8291200000000001E-2</v>
      </c>
      <c r="CT60" s="25">
        <v>1.7679500000000001E-2</v>
      </c>
      <c r="CU60" s="25">
        <v>2.5387E-2</v>
      </c>
      <c r="CV60" s="25">
        <v>4.6537000000000002E-2</v>
      </c>
      <c r="CW60" s="25">
        <v>1.6192700000000001E-2</v>
      </c>
      <c r="CX60" s="25">
        <v>2.3134700000000001E-2</v>
      </c>
      <c r="CY60" s="25">
        <v>7.7823699999999996E-2</v>
      </c>
      <c r="CZ60" s="25">
        <v>0.27051069999999999</v>
      </c>
      <c r="DA60" s="25">
        <v>0.29583429999999999</v>
      </c>
      <c r="DB60">
        <v>0.30810009999999999</v>
      </c>
      <c r="DC60" s="25">
        <v>0.43211729999999998</v>
      </c>
      <c r="DD60" s="25">
        <v>0.2927517</v>
      </c>
      <c r="DE60" s="25">
        <v>0.2465917</v>
      </c>
      <c r="DF60" s="25">
        <v>0.25045400000000001</v>
      </c>
      <c r="DG60" s="25">
        <v>7.4149400000000004E-2</v>
      </c>
      <c r="DH60" s="25">
        <v>7.5620999999999994E-2</v>
      </c>
      <c r="DI60" s="25">
        <v>8.0464999999999995E-2</v>
      </c>
    </row>
    <row r="61" spans="1:113" x14ac:dyDescent="0.25">
      <c r="A61" t="str">
        <f t="shared" ref="A61:A124" si="1">D61&amp;"_"&amp;E61&amp;"_"&amp;F61&amp;"_"&amp;G61&amp;"_"&amp;H61&amp;"_"&amp;I61&amp;"_"&amp;J61</f>
        <v>All_All_All_All_Yes_All_44080</v>
      </c>
      <c r="B61" t="s">
        <v>155</v>
      </c>
      <c r="C61" t="s">
        <v>193</v>
      </c>
      <c r="D61" t="s">
        <v>2</v>
      </c>
      <c r="E61" t="s">
        <v>2</v>
      </c>
      <c r="F61" t="s">
        <v>2</v>
      </c>
      <c r="G61" t="s">
        <v>2</v>
      </c>
      <c r="H61" t="s">
        <v>207</v>
      </c>
      <c r="I61" t="s">
        <v>2</v>
      </c>
      <c r="J61" s="11">
        <v>44080</v>
      </c>
      <c r="K61">
        <v>15</v>
      </c>
      <c r="L61">
        <v>18</v>
      </c>
      <c r="M61">
        <v>6723</v>
      </c>
      <c r="N61">
        <v>0</v>
      </c>
      <c r="O61">
        <v>0</v>
      </c>
      <c r="P61">
        <v>0</v>
      </c>
      <c r="Q61">
        <v>0</v>
      </c>
      <c r="R61">
        <v>35.048499999999997</v>
      </c>
      <c r="S61">
        <v>33.992370000000001</v>
      </c>
      <c r="T61">
        <v>33.153129999999997</v>
      </c>
      <c r="U61">
        <v>32.550280000000001</v>
      </c>
      <c r="V61">
        <v>32.322980000000001</v>
      </c>
      <c r="W61">
        <v>32.683320000000002</v>
      </c>
      <c r="X61">
        <v>33.319330000000001</v>
      </c>
      <c r="Y61">
        <v>33.894660000000002</v>
      </c>
      <c r="Z61">
        <v>36.382750000000001</v>
      </c>
      <c r="AA61">
        <v>39.297890000000002</v>
      </c>
      <c r="AB61">
        <v>41.780439999999999</v>
      </c>
      <c r="AC61">
        <v>43.009099999999997</v>
      </c>
      <c r="AD61">
        <v>43.652850000000001</v>
      </c>
      <c r="AE61">
        <v>43.64132</v>
      </c>
      <c r="AF61">
        <v>44.150100000000002</v>
      </c>
      <c r="AG61">
        <v>43.949640000000002</v>
      </c>
      <c r="AH61">
        <v>43.556379999999997</v>
      </c>
      <c r="AI61">
        <v>42.738210000000002</v>
      </c>
      <c r="AJ61">
        <v>41.562080000000002</v>
      </c>
      <c r="AK61">
        <v>40.530889999999999</v>
      </c>
      <c r="AL61">
        <v>38.704599999999999</v>
      </c>
      <c r="AM61">
        <v>38.628869999999999</v>
      </c>
      <c r="AN61">
        <v>37.328539999999997</v>
      </c>
      <c r="AO61">
        <v>35.78152</v>
      </c>
      <c r="AP61">
        <v>75.993399999999994</v>
      </c>
      <c r="AQ61">
        <v>74.943759999999997</v>
      </c>
      <c r="AR61">
        <v>73.564769999999996</v>
      </c>
      <c r="AS61">
        <v>73.501660000000001</v>
      </c>
      <c r="AT61">
        <v>74.3018</v>
      </c>
      <c r="AU61">
        <v>74.416759999999996</v>
      </c>
      <c r="AV61">
        <v>74.860219999999998</v>
      </c>
      <c r="AW61">
        <v>83.449759999999998</v>
      </c>
      <c r="AX61">
        <v>90.453940000000003</v>
      </c>
      <c r="AY61">
        <v>96.903270000000006</v>
      </c>
      <c r="AZ61">
        <v>101.59439999999999</v>
      </c>
      <c r="BA61">
        <v>103.05029999999999</v>
      </c>
      <c r="BB61">
        <v>103.2363</v>
      </c>
      <c r="BC61">
        <v>104.19070000000001</v>
      </c>
      <c r="BD61">
        <v>103.425</v>
      </c>
      <c r="BE61">
        <v>100.8706</v>
      </c>
      <c r="BF61">
        <v>97.009839999999997</v>
      </c>
      <c r="BG61">
        <v>92.767240000000001</v>
      </c>
      <c r="BH61">
        <v>85.442830000000001</v>
      </c>
      <c r="BI61">
        <v>80.927599999999998</v>
      </c>
      <c r="BJ61">
        <v>78.566180000000003</v>
      </c>
      <c r="BK61">
        <v>76.993250000000003</v>
      </c>
      <c r="BL61">
        <v>75.774640000000005</v>
      </c>
      <c r="BM61">
        <v>74.203479999999999</v>
      </c>
      <c r="BN61">
        <v>-0.35993370000000002</v>
      </c>
      <c r="BO61">
        <v>-0.3338276</v>
      </c>
      <c r="BP61">
        <v>-0.39838279999999998</v>
      </c>
      <c r="BQ61">
        <v>-0.4911373</v>
      </c>
      <c r="BR61">
        <v>-0.36533559999999998</v>
      </c>
      <c r="BS61">
        <v>-4.83496E-2</v>
      </c>
      <c r="BT61">
        <v>0.1736104</v>
      </c>
      <c r="BU61">
        <v>0.31587910000000002</v>
      </c>
      <c r="BV61">
        <v>0.18431449999999999</v>
      </c>
      <c r="BW61">
        <v>0.13147929999999999</v>
      </c>
      <c r="BX61">
        <v>-7.27825E-2</v>
      </c>
      <c r="BY61">
        <v>-4.5425E-2</v>
      </c>
      <c r="BZ61">
        <v>6.2878600000000007E-2</v>
      </c>
      <c r="CA61">
        <v>0.62368939999999995</v>
      </c>
      <c r="CB61">
        <v>0.84476379999999995</v>
      </c>
      <c r="CC61">
        <v>0.65798190000000001</v>
      </c>
      <c r="CD61">
        <v>0.21893209999999999</v>
      </c>
      <c r="CE61">
        <v>6.6232100000000002E-2</v>
      </c>
      <c r="CF61">
        <v>-1.1159799999999999E-2</v>
      </c>
      <c r="CG61">
        <v>-1.0676E-2</v>
      </c>
      <c r="CH61">
        <v>-0.22386710000000001</v>
      </c>
      <c r="CI61">
        <v>-0.77204090000000003</v>
      </c>
      <c r="CJ61">
        <v>-0.88027960000000005</v>
      </c>
      <c r="CK61">
        <v>-0.78381849999999997</v>
      </c>
      <c r="CL61" s="25">
        <v>4.3945199999999997E-2</v>
      </c>
      <c r="CM61" s="25">
        <v>4.2891899999999997E-2</v>
      </c>
      <c r="CN61" s="25">
        <v>3.7946300000000002E-2</v>
      </c>
      <c r="CO61" s="25">
        <v>3.9497299999999999E-2</v>
      </c>
      <c r="CP61" s="25">
        <v>3.6185000000000002E-2</v>
      </c>
      <c r="CQ61" s="25">
        <v>3.4410900000000001E-2</v>
      </c>
      <c r="CR61" s="25">
        <v>2.9740300000000001E-2</v>
      </c>
      <c r="CS61" s="25">
        <v>2.7754399999999999E-2</v>
      </c>
      <c r="CT61" s="25">
        <v>2.9076600000000001E-2</v>
      </c>
      <c r="CU61" s="25">
        <v>5.0417700000000003E-2</v>
      </c>
      <c r="CV61" s="25">
        <v>8.5132299999999994E-2</v>
      </c>
      <c r="CW61" s="25">
        <v>2.9146600000000002E-2</v>
      </c>
      <c r="CX61" s="25">
        <v>3.4891400000000003E-2</v>
      </c>
      <c r="CY61" s="25">
        <v>9.3576999999999994E-2</v>
      </c>
      <c r="CZ61" s="25">
        <v>0.31480079999999999</v>
      </c>
      <c r="DA61" s="25">
        <v>0.33937099999999998</v>
      </c>
      <c r="DB61" s="25">
        <v>0.3212604</v>
      </c>
      <c r="DC61" s="25">
        <v>0.35867339999999998</v>
      </c>
      <c r="DD61" s="25">
        <v>0.22466659999999999</v>
      </c>
      <c r="DE61" s="25">
        <v>0.16623740000000001</v>
      </c>
      <c r="DF61" s="25">
        <v>0.1665529</v>
      </c>
      <c r="DG61" s="25">
        <v>8.36451E-2</v>
      </c>
      <c r="DH61" s="25">
        <v>9.0957800000000005E-2</v>
      </c>
      <c r="DI61" s="25">
        <v>8.0297800000000003E-2</v>
      </c>
    </row>
    <row r="62" spans="1:113" x14ac:dyDescent="0.25">
      <c r="A62" t="str">
        <f t="shared" si="1"/>
        <v>All_All_All_All_Yes_All_44081</v>
      </c>
      <c r="B62" t="s">
        <v>155</v>
      </c>
      <c r="C62" t="s">
        <v>193</v>
      </c>
      <c r="D62" t="s">
        <v>2</v>
      </c>
      <c r="E62" t="s">
        <v>2</v>
      </c>
      <c r="F62" t="s">
        <v>2</v>
      </c>
      <c r="G62" t="s">
        <v>2</v>
      </c>
      <c r="H62" t="s">
        <v>207</v>
      </c>
      <c r="I62" t="s">
        <v>2</v>
      </c>
      <c r="J62" s="11">
        <v>44081</v>
      </c>
      <c r="K62">
        <v>15</v>
      </c>
      <c r="L62">
        <v>18</v>
      </c>
      <c r="M62">
        <v>6713</v>
      </c>
      <c r="N62">
        <v>0</v>
      </c>
      <c r="O62">
        <v>0</v>
      </c>
      <c r="P62">
        <v>0</v>
      </c>
      <c r="Q62">
        <v>0</v>
      </c>
      <c r="R62">
        <v>34.252609999999997</v>
      </c>
      <c r="S62">
        <v>33.431710000000002</v>
      </c>
      <c r="T62">
        <v>33.065179999999998</v>
      </c>
      <c r="U62">
        <v>32.864989999999999</v>
      </c>
      <c r="V62">
        <v>33.24492</v>
      </c>
      <c r="W62">
        <v>34.566589999999998</v>
      </c>
      <c r="X62">
        <v>36.6434</v>
      </c>
      <c r="Y62">
        <v>37.084769999999999</v>
      </c>
      <c r="Z62">
        <v>38.450310000000002</v>
      </c>
      <c r="AA62">
        <v>39.40061</v>
      </c>
      <c r="AB62">
        <v>41.316699999999997</v>
      </c>
      <c r="AC62">
        <v>42.127850000000002</v>
      </c>
      <c r="AD62">
        <v>42.482979999999998</v>
      </c>
      <c r="AE62">
        <v>42.193060000000003</v>
      </c>
      <c r="AF62">
        <v>41.357660000000003</v>
      </c>
      <c r="AG62">
        <v>40.873370000000001</v>
      </c>
      <c r="AH62">
        <v>40.232709999999997</v>
      </c>
      <c r="AI62">
        <v>39.087620000000001</v>
      </c>
      <c r="AJ62">
        <v>37.414960000000001</v>
      </c>
      <c r="AK62">
        <v>36.7532</v>
      </c>
      <c r="AL62">
        <v>35.106760000000001</v>
      </c>
      <c r="AM62">
        <v>34.966999999999999</v>
      </c>
      <c r="AN62">
        <v>33.834130000000002</v>
      </c>
      <c r="AO62">
        <v>32.958170000000003</v>
      </c>
      <c r="AP62">
        <v>72.7119</v>
      </c>
      <c r="AQ62">
        <v>71.890039999999999</v>
      </c>
      <c r="AR62">
        <v>70.853210000000004</v>
      </c>
      <c r="AS62">
        <v>70.201549999999997</v>
      </c>
      <c r="AT62">
        <v>69.337329999999994</v>
      </c>
      <c r="AU62">
        <v>68.646969999999996</v>
      </c>
      <c r="AV62">
        <v>67.948560000000001</v>
      </c>
      <c r="AW62">
        <v>72.310050000000004</v>
      </c>
      <c r="AX62">
        <v>74.528499999999994</v>
      </c>
      <c r="AY62">
        <v>78.380089999999996</v>
      </c>
      <c r="AZ62">
        <v>81.208950000000002</v>
      </c>
      <c r="BA62">
        <v>81.753439999999998</v>
      </c>
      <c r="BB62">
        <v>82.025760000000005</v>
      </c>
      <c r="BC62">
        <v>81.365390000000005</v>
      </c>
      <c r="BD62">
        <v>81.076610000000002</v>
      </c>
      <c r="BE62">
        <v>79.610399999999998</v>
      </c>
      <c r="BF62">
        <v>78.501009999999994</v>
      </c>
      <c r="BG62">
        <v>75.732789999999994</v>
      </c>
      <c r="BH62">
        <v>73.629840000000002</v>
      </c>
      <c r="BI62">
        <v>72.200689999999994</v>
      </c>
      <c r="BJ62">
        <v>71.649280000000005</v>
      </c>
      <c r="BK62">
        <v>71.249269999999996</v>
      </c>
      <c r="BL62">
        <v>71.004509999999996</v>
      </c>
      <c r="BM62">
        <v>70.771510000000006</v>
      </c>
      <c r="BN62">
        <v>-0.2494093</v>
      </c>
      <c r="BO62">
        <v>-0.26251659999999999</v>
      </c>
      <c r="BP62">
        <v>-0.42333579999999998</v>
      </c>
      <c r="BQ62">
        <v>-0.49319770000000002</v>
      </c>
      <c r="BR62">
        <v>-0.28740830000000001</v>
      </c>
      <c r="BS62">
        <v>8.6090600000000003E-2</v>
      </c>
      <c r="BT62">
        <v>0.1903907</v>
      </c>
      <c r="BU62">
        <v>-0.23245840000000001</v>
      </c>
      <c r="BV62">
        <v>-0.70858180000000004</v>
      </c>
      <c r="BW62">
        <v>-0.43228519999999998</v>
      </c>
      <c r="BX62">
        <v>-2.10125E-2</v>
      </c>
      <c r="BY62">
        <v>-6.3923000000000001E-3</v>
      </c>
      <c r="BZ62">
        <v>0.21023649999999999</v>
      </c>
      <c r="CA62">
        <v>0.57246140000000001</v>
      </c>
      <c r="CB62">
        <v>1.0194749999999999</v>
      </c>
      <c r="CC62">
        <v>0.60455890000000001</v>
      </c>
      <c r="CD62">
        <v>0.26868150000000002</v>
      </c>
      <c r="CE62">
        <v>4.1669400000000002E-2</v>
      </c>
      <c r="CF62">
        <v>0.34490270000000001</v>
      </c>
      <c r="CG62">
        <v>0.20717450000000001</v>
      </c>
      <c r="CH62">
        <v>-7.0957900000000004E-2</v>
      </c>
      <c r="CI62">
        <v>-0.33279130000000001</v>
      </c>
      <c r="CJ62">
        <v>-0.66071100000000005</v>
      </c>
      <c r="CK62">
        <v>-0.64221550000000005</v>
      </c>
      <c r="CL62" s="25">
        <v>9.9626099999999995E-2</v>
      </c>
      <c r="CM62" s="25">
        <v>6.6658800000000004E-2</v>
      </c>
      <c r="CN62" s="25">
        <v>5.9933500000000001E-2</v>
      </c>
      <c r="CO62" s="25">
        <v>5.9676600000000003E-2</v>
      </c>
      <c r="CP62" s="25">
        <v>7.1250800000000003E-2</v>
      </c>
      <c r="CQ62" s="25">
        <v>5.4170299999999998E-2</v>
      </c>
      <c r="CR62" s="25">
        <v>7.1662199999999995E-2</v>
      </c>
      <c r="CS62" s="25">
        <v>5.9224300000000001E-2</v>
      </c>
      <c r="CT62" s="25">
        <v>6.7805699999999997E-2</v>
      </c>
      <c r="CU62" s="25">
        <v>9.7008399999999995E-2</v>
      </c>
      <c r="CV62" s="25">
        <v>0.10742359999999999</v>
      </c>
      <c r="CW62" s="25">
        <v>4.4935099999999999E-2</v>
      </c>
      <c r="CX62" s="25">
        <v>5.5919400000000001E-2</v>
      </c>
      <c r="CY62" s="25">
        <v>0.16536590000000001</v>
      </c>
      <c r="CZ62" s="25">
        <v>0.23914170000000001</v>
      </c>
      <c r="DA62" s="25">
        <v>0.24636479999999999</v>
      </c>
      <c r="DB62" s="25">
        <v>0.26240849999999999</v>
      </c>
      <c r="DC62" s="25">
        <v>0.41487649999999998</v>
      </c>
      <c r="DD62" s="25">
        <v>0.3793185</v>
      </c>
      <c r="DE62" s="25">
        <v>0.30400759999999999</v>
      </c>
      <c r="DF62" s="25">
        <v>0.26121109999999997</v>
      </c>
      <c r="DG62" s="25">
        <v>0.11207499999999999</v>
      </c>
      <c r="DH62" s="25">
        <v>0.1395364</v>
      </c>
      <c r="DI62" s="25">
        <v>0.1098368</v>
      </c>
    </row>
    <row r="63" spans="1:113" x14ac:dyDescent="0.25">
      <c r="A63" t="str">
        <f t="shared" si="1"/>
        <v>All_All_All_All_Yes_All_44104</v>
      </c>
      <c r="B63" t="s">
        <v>155</v>
      </c>
      <c r="C63" t="s">
        <v>193</v>
      </c>
      <c r="D63" t="s">
        <v>2</v>
      </c>
      <c r="E63" t="s">
        <v>2</v>
      </c>
      <c r="F63" t="s">
        <v>2</v>
      </c>
      <c r="G63" t="s">
        <v>2</v>
      </c>
      <c r="H63" t="s">
        <v>207</v>
      </c>
      <c r="I63" t="s">
        <v>2</v>
      </c>
      <c r="J63" s="11">
        <v>44104</v>
      </c>
      <c r="K63">
        <v>15</v>
      </c>
      <c r="L63">
        <v>18</v>
      </c>
      <c r="M63">
        <v>6736</v>
      </c>
      <c r="N63">
        <v>0</v>
      </c>
      <c r="O63">
        <v>0</v>
      </c>
      <c r="P63">
        <v>0</v>
      </c>
      <c r="Q63">
        <v>0</v>
      </c>
      <c r="R63">
        <v>33.654130000000002</v>
      </c>
      <c r="S63">
        <v>32.697490000000002</v>
      </c>
      <c r="T63">
        <v>31.791879999999999</v>
      </c>
      <c r="U63">
        <v>31.473980000000001</v>
      </c>
      <c r="V63">
        <v>32.24879</v>
      </c>
      <c r="W63">
        <v>35.053069999999998</v>
      </c>
      <c r="X63">
        <v>39.905430000000003</v>
      </c>
      <c r="Y63">
        <v>43.207509999999999</v>
      </c>
      <c r="Z63">
        <v>47.194319999999998</v>
      </c>
      <c r="AA63">
        <v>50.824460000000002</v>
      </c>
      <c r="AB63">
        <v>54.446959999999997</v>
      </c>
      <c r="AC63">
        <v>56.513080000000002</v>
      </c>
      <c r="AD63">
        <v>57.67754</v>
      </c>
      <c r="AE63">
        <v>57.599589999999999</v>
      </c>
      <c r="AF63">
        <v>56.689610000000002</v>
      </c>
      <c r="AG63">
        <v>55.917949999999998</v>
      </c>
      <c r="AH63">
        <v>53.227379999999997</v>
      </c>
      <c r="AI63">
        <v>49.955550000000002</v>
      </c>
      <c r="AJ63">
        <v>46.617489999999997</v>
      </c>
      <c r="AK63">
        <v>44.118650000000002</v>
      </c>
      <c r="AL63">
        <v>41.106540000000003</v>
      </c>
      <c r="AM63">
        <v>39.518999999999998</v>
      </c>
      <c r="AN63">
        <v>37.121429999999997</v>
      </c>
      <c r="AO63">
        <v>35.02655</v>
      </c>
      <c r="AP63">
        <v>66.735799999999998</v>
      </c>
      <c r="AQ63">
        <v>66.557149999999993</v>
      </c>
      <c r="AR63">
        <v>65.834400000000002</v>
      </c>
      <c r="AS63">
        <v>66.861850000000004</v>
      </c>
      <c r="AT63">
        <v>67.11551</v>
      </c>
      <c r="AU63">
        <v>68.386920000000003</v>
      </c>
      <c r="AV63">
        <v>68.982990000000001</v>
      </c>
      <c r="AW63">
        <v>75.340689999999995</v>
      </c>
      <c r="AX63">
        <v>83.608969999999999</v>
      </c>
      <c r="AY63">
        <v>89.272189999999995</v>
      </c>
      <c r="AZ63">
        <v>95.178219999999996</v>
      </c>
      <c r="BA63">
        <v>96.767150000000001</v>
      </c>
      <c r="BB63">
        <v>96.126609999999999</v>
      </c>
      <c r="BC63">
        <v>95.106170000000006</v>
      </c>
      <c r="BD63">
        <v>95.226990000000001</v>
      </c>
      <c r="BE63">
        <v>96.415409999999994</v>
      </c>
      <c r="BF63">
        <v>94.941890000000001</v>
      </c>
      <c r="BG63">
        <v>89.044520000000006</v>
      </c>
      <c r="BH63">
        <v>83.342029999999994</v>
      </c>
      <c r="BI63">
        <v>79.676190000000005</v>
      </c>
      <c r="BJ63">
        <v>76.65231</v>
      </c>
      <c r="BK63">
        <v>74.600129999999993</v>
      </c>
      <c r="BL63">
        <v>72.548100000000005</v>
      </c>
      <c r="BM63">
        <v>71.685090000000002</v>
      </c>
      <c r="BN63">
        <v>-0.2155676</v>
      </c>
      <c r="BO63">
        <v>-0.19829930000000001</v>
      </c>
      <c r="BP63">
        <v>-0.11658549999999999</v>
      </c>
      <c r="BQ63">
        <v>-4.1212800000000001E-2</v>
      </c>
      <c r="BR63">
        <v>-3.5042799999999999E-2</v>
      </c>
      <c r="BS63">
        <v>7.2878299999999993E-2</v>
      </c>
      <c r="BT63">
        <v>0.39213219999999999</v>
      </c>
      <c r="BU63">
        <v>0.562079</v>
      </c>
      <c r="BV63">
        <v>0.1274391</v>
      </c>
      <c r="BW63">
        <v>-9.8588599999999998E-2</v>
      </c>
      <c r="BX63">
        <v>-0.51805579999999996</v>
      </c>
      <c r="BY63">
        <v>-0.39232410000000001</v>
      </c>
      <c r="BZ63">
        <v>-0.23212530000000001</v>
      </c>
      <c r="CA63">
        <v>0.50942140000000002</v>
      </c>
      <c r="CB63">
        <v>1.428212</v>
      </c>
      <c r="CC63">
        <v>0.93680529999999995</v>
      </c>
      <c r="CD63">
        <v>0.51411269999999998</v>
      </c>
      <c r="CE63">
        <v>0.50052600000000003</v>
      </c>
      <c r="CF63">
        <v>7.9407999999999996E-3</v>
      </c>
      <c r="CG63">
        <v>-0.2564304</v>
      </c>
      <c r="CH63">
        <v>-0.41003139999999999</v>
      </c>
      <c r="CI63">
        <v>-0.56160100000000002</v>
      </c>
      <c r="CJ63">
        <v>-0.54737939999999996</v>
      </c>
      <c r="CK63">
        <v>-0.38548290000000002</v>
      </c>
      <c r="CL63" s="25">
        <v>2.7430199999999998E-2</v>
      </c>
      <c r="CM63" s="25">
        <v>3.0411400000000002E-2</v>
      </c>
      <c r="CN63" s="25">
        <v>2.7741600000000002E-2</v>
      </c>
      <c r="CO63" s="25">
        <v>2.2420099999999998E-2</v>
      </c>
      <c r="CP63" s="25">
        <v>1.7555399999999999E-2</v>
      </c>
      <c r="CQ63" s="25">
        <v>1.46579E-2</v>
      </c>
      <c r="CR63" s="25">
        <v>2.0149400000000001E-2</v>
      </c>
      <c r="CS63" s="25">
        <v>1.5988599999999999E-2</v>
      </c>
      <c r="CT63" s="25">
        <v>1.26395E-2</v>
      </c>
      <c r="CU63" s="25">
        <v>1.8896400000000001E-2</v>
      </c>
      <c r="CV63" s="25">
        <v>4.0417599999999998E-2</v>
      </c>
      <c r="CW63" s="25">
        <v>1.8126300000000001E-2</v>
      </c>
      <c r="CX63" s="25">
        <v>2.2536400000000002E-2</v>
      </c>
      <c r="CY63" s="25">
        <v>5.4759799999999997E-2</v>
      </c>
      <c r="CZ63" s="25">
        <v>0.2132975</v>
      </c>
      <c r="DA63" s="25">
        <v>0.23873720000000001</v>
      </c>
      <c r="DB63" s="25">
        <v>0.25084529999999999</v>
      </c>
      <c r="DC63" s="25">
        <v>0.25628899999999999</v>
      </c>
      <c r="DD63" s="25">
        <v>0.13950070000000001</v>
      </c>
      <c r="DE63" s="25">
        <v>0.10781350000000001</v>
      </c>
      <c r="DF63" s="25">
        <v>0.102787</v>
      </c>
      <c r="DG63" s="25">
        <v>3.7186799999999999E-2</v>
      </c>
      <c r="DH63" s="25">
        <v>3.9775999999999999E-2</v>
      </c>
      <c r="DI63" s="25">
        <v>3.8204200000000001E-2</v>
      </c>
    </row>
    <row r="64" spans="1:113" x14ac:dyDescent="0.25">
      <c r="A64" t="str">
        <f t="shared" si="1"/>
        <v>All_All_All_All_Yes_All_44105</v>
      </c>
      <c r="B64" t="s">
        <v>155</v>
      </c>
      <c r="C64" t="s">
        <v>193</v>
      </c>
      <c r="D64" t="s">
        <v>2</v>
      </c>
      <c r="E64" t="s">
        <v>2</v>
      </c>
      <c r="F64" t="s">
        <v>2</v>
      </c>
      <c r="G64" t="s">
        <v>2</v>
      </c>
      <c r="H64" t="s">
        <v>207</v>
      </c>
      <c r="I64" t="s">
        <v>2</v>
      </c>
      <c r="J64" s="11">
        <v>44105</v>
      </c>
      <c r="K64">
        <v>15</v>
      </c>
      <c r="L64">
        <v>18</v>
      </c>
      <c r="M64">
        <v>6735</v>
      </c>
      <c r="N64">
        <v>0</v>
      </c>
      <c r="O64">
        <v>0</v>
      </c>
      <c r="P64">
        <v>0</v>
      </c>
      <c r="Q64">
        <v>0</v>
      </c>
      <c r="R64">
        <v>33.981459999999998</v>
      </c>
      <c r="S64">
        <v>32.729100000000003</v>
      </c>
      <c r="T64">
        <v>32.07938</v>
      </c>
      <c r="U64">
        <v>32.069690000000001</v>
      </c>
      <c r="V64">
        <v>32.99991</v>
      </c>
      <c r="W64">
        <v>35.417020000000001</v>
      </c>
      <c r="X64">
        <v>39.454140000000002</v>
      </c>
      <c r="Y64">
        <v>42.177059999999997</v>
      </c>
      <c r="Z64">
        <v>46.041829999999997</v>
      </c>
      <c r="AA64">
        <v>50.055520000000001</v>
      </c>
      <c r="AB64">
        <v>54.037199999999999</v>
      </c>
      <c r="AC64">
        <v>55.989629999999998</v>
      </c>
      <c r="AD64">
        <v>57.251660000000001</v>
      </c>
      <c r="AE64">
        <v>57.276679999999999</v>
      </c>
      <c r="AF64">
        <v>55.448889999999999</v>
      </c>
      <c r="AG64">
        <v>54.5304</v>
      </c>
      <c r="AH64">
        <v>52.290779999999998</v>
      </c>
      <c r="AI64">
        <v>49.506129999999999</v>
      </c>
      <c r="AJ64">
        <v>46.349730000000001</v>
      </c>
      <c r="AK64">
        <v>43.896070000000002</v>
      </c>
      <c r="AL64">
        <v>41.020879999999998</v>
      </c>
      <c r="AM64">
        <v>39.528350000000003</v>
      </c>
      <c r="AN64">
        <v>37.031959999999998</v>
      </c>
      <c r="AO64">
        <v>34.5167</v>
      </c>
      <c r="AP64">
        <v>71.437399999999997</v>
      </c>
      <c r="AQ64">
        <v>70.653819999999996</v>
      </c>
      <c r="AR64">
        <v>69.332849999999993</v>
      </c>
      <c r="AS64">
        <v>68.336219999999997</v>
      </c>
      <c r="AT64">
        <v>66.50761</v>
      </c>
      <c r="AU64">
        <v>66.874799999999993</v>
      </c>
      <c r="AV64">
        <v>66.301929999999999</v>
      </c>
      <c r="AW64">
        <v>73.379350000000002</v>
      </c>
      <c r="AX64">
        <v>82.197419999999994</v>
      </c>
      <c r="AY64">
        <v>89.683989999999994</v>
      </c>
      <c r="AZ64">
        <v>95.14246</v>
      </c>
      <c r="BA64">
        <v>97.642799999999994</v>
      </c>
      <c r="BB64">
        <v>98.509900000000002</v>
      </c>
      <c r="BC64">
        <v>98.195070000000001</v>
      </c>
      <c r="BD64">
        <v>95.84357</v>
      </c>
      <c r="BE64">
        <v>93.979640000000003</v>
      </c>
      <c r="BF64">
        <v>92.21078</v>
      </c>
      <c r="BG64">
        <v>87.293189999999996</v>
      </c>
      <c r="BH64">
        <v>80.955789999999993</v>
      </c>
      <c r="BI64">
        <v>76.273510000000002</v>
      </c>
      <c r="BJ64">
        <v>73.872889999999998</v>
      </c>
      <c r="BK64">
        <v>72.598230000000001</v>
      </c>
      <c r="BL64">
        <v>70.451769999999996</v>
      </c>
      <c r="BM64">
        <v>68.444869999999995</v>
      </c>
      <c r="BN64">
        <v>-0.3185346</v>
      </c>
      <c r="BO64">
        <v>-0.25888529999999998</v>
      </c>
      <c r="BP64">
        <v>-9.8704200000000006E-2</v>
      </c>
      <c r="BQ64">
        <v>-4.9352699999999999E-2</v>
      </c>
      <c r="BR64">
        <v>-2.5068900000000002E-2</v>
      </c>
      <c r="BS64">
        <v>0.1228429</v>
      </c>
      <c r="BT64">
        <v>0.40284350000000002</v>
      </c>
      <c r="BU64">
        <v>0.49803239999999999</v>
      </c>
      <c r="BV64">
        <v>6.5514199999999995E-2</v>
      </c>
      <c r="BW64">
        <v>-5.9830700000000001E-2</v>
      </c>
      <c r="BX64">
        <v>-0.52305900000000005</v>
      </c>
      <c r="BY64">
        <v>-0.3919936</v>
      </c>
      <c r="BZ64">
        <v>-0.24190229999999999</v>
      </c>
      <c r="CA64">
        <v>0.52443519999999999</v>
      </c>
      <c r="CB64">
        <v>1.432474</v>
      </c>
      <c r="CC64">
        <v>0.94970960000000004</v>
      </c>
      <c r="CD64">
        <v>0.51744619999999997</v>
      </c>
      <c r="CE64">
        <v>0.51038039999999996</v>
      </c>
      <c r="CF64">
        <v>7.7644199999999997E-2</v>
      </c>
      <c r="CG64">
        <v>-0.1791065</v>
      </c>
      <c r="CH64">
        <v>-0.36128080000000001</v>
      </c>
      <c r="CI64">
        <v>-0.4001709</v>
      </c>
      <c r="CJ64">
        <v>-0.4513375</v>
      </c>
      <c r="CK64">
        <v>-0.27995219999999998</v>
      </c>
      <c r="CL64" s="25">
        <v>1.7406899999999999E-2</v>
      </c>
      <c r="CM64" s="25">
        <v>1.7278499999999999E-2</v>
      </c>
      <c r="CN64" s="25">
        <v>1.62612E-2</v>
      </c>
      <c r="CO64" s="25">
        <v>1.6372399999999999E-2</v>
      </c>
      <c r="CP64" s="25">
        <v>1.83614E-2</v>
      </c>
      <c r="CQ64" s="25">
        <v>1.55441E-2</v>
      </c>
      <c r="CR64" s="25">
        <v>1.8677900000000001E-2</v>
      </c>
      <c r="CS64" s="25">
        <v>1.44154E-2</v>
      </c>
      <c r="CT64" s="25">
        <v>1.1788E-2</v>
      </c>
      <c r="CU64" s="25">
        <v>2.12848E-2</v>
      </c>
      <c r="CV64" s="25">
        <v>3.3036599999999999E-2</v>
      </c>
      <c r="CW64" s="25">
        <v>1.9717999999999999E-2</v>
      </c>
      <c r="CX64" s="25">
        <v>2.5900099999999999E-2</v>
      </c>
      <c r="CY64" s="25">
        <v>6.3934900000000003E-2</v>
      </c>
      <c r="CZ64" s="25">
        <v>0.21969720000000001</v>
      </c>
      <c r="DA64" s="25">
        <v>0.21134530000000001</v>
      </c>
      <c r="DB64" s="25">
        <v>0.20178289999999999</v>
      </c>
      <c r="DC64" s="25">
        <v>0.2135464</v>
      </c>
      <c r="DD64" s="25">
        <v>8.76836E-2</v>
      </c>
      <c r="DE64" s="25">
        <v>4.4160999999999999E-2</v>
      </c>
      <c r="DF64" s="25">
        <v>4.3930799999999999E-2</v>
      </c>
      <c r="DG64" s="25">
        <v>3.2663999999999999E-2</v>
      </c>
      <c r="DH64" s="25">
        <v>3.1961799999999999E-2</v>
      </c>
      <c r="DI64" s="25">
        <v>3.1246900000000001E-2</v>
      </c>
    </row>
    <row r="65" spans="1:113" x14ac:dyDescent="0.25">
      <c r="A65" t="str">
        <f t="shared" si="1"/>
        <v>All_All_All_No_All_All_44060</v>
      </c>
      <c r="B65" t="s">
        <v>155</v>
      </c>
      <c r="C65" t="s">
        <v>194</v>
      </c>
      <c r="D65" t="s">
        <v>2</v>
      </c>
      <c r="E65" t="s">
        <v>2</v>
      </c>
      <c r="F65" t="s">
        <v>2</v>
      </c>
      <c r="G65" t="s">
        <v>206</v>
      </c>
      <c r="H65" t="s">
        <v>2</v>
      </c>
      <c r="I65" t="s">
        <v>2</v>
      </c>
      <c r="J65" s="11">
        <v>44060</v>
      </c>
      <c r="K65">
        <v>15</v>
      </c>
      <c r="L65">
        <v>18</v>
      </c>
      <c r="M65">
        <v>13556</v>
      </c>
      <c r="N65">
        <v>0</v>
      </c>
      <c r="O65">
        <v>0</v>
      </c>
      <c r="P65">
        <v>0</v>
      </c>
      <c r="Q65">
        <v>0</v>
      </c>
      <c r="R65">
        <v>29.383209999999998</v>
      </c>
      <c r="S65">
        <v>28.741520000000001</v>
      </c>
      <c r="T65">
        <v>28.642790000000002</v>
      </c>
      <c r="U65">
        <v>28.907859999999999</v>
      </c>
      <c r="V65">
        <v>29.824200000000001</v>
      </c>
      <c r="W65">
        <v>33.006480000000003</v>
      </c>
      <c r="X65">
        <v>37.298259999999999</v>
      </c>
      <c r="Y65">
        <v>40.649979999999999</v>
      </c>
      <c r="Z65">
        <v>43.42024</v>
      </c>
      <c r="AA65">
        <v>45.12236</v>
      </c>
      <c r="AB65">
        <v>46.384349999999998</v>
      </c>
      <c r="AC65">
        <v>47.983269999999997</v>
      </c>
      <c r="AD65">
        <v>48.733899999999998</v>
      </c>
      <c r="AE65">
        <v>49.24156</v>
      </c>
      <c r="AF65">
        <v>48.756689999999999</v>
      </c>
      <c r="AG65">
        <v>47.935429999999997</v>
      </c>
      <c r="AH65">
        <v>46.039110000000001</v>
      </c>
      <c r="AI65">
        <v>43.762</v>
      </c>
      <c r="AJ65">
        <v>40.451729999999998</v>
      </c>
      <c r="AK65">
        <v>38.459330000000001</v>
      </c>
      <c r="AL65">
        <v>36.856340000000003</v>
      </c>
      <c r="AM65">
        <v>35.446019999999997</v>
      </c>
      <c r="AN65">
        <v>33.55592</v>
      </c>
      <c r="AO65">
        <v>31.615780000000001</v>
      </c>
      <c r="AP65">
        <v>72.034400000000005</v>
      </c>
      <c r="AQ65">
        <v>71.296260000000004</v>
      </c>
      <c r="AR65">
        <v>70.175899999999999</v>
      </c>
      <c r="AS65">
        <v>70.419399999999996</v>
      </c>
      <c r="AT65">
        <v>70.921729999999997</v>
      </c>
      <c r="AU65">
        <v>71.83605</v>
      </c>
      <c r="AV65">
        <v>72.329700000000003</v>
      </c>
      <c r="AW65">
        <v>73.817210000000003</v>
      </c>
      <c r="AX65">
        <v>75.221090000000004</v>
      </c>
      <c r="AY65">
        <v>77.058499999999995</v>
      </c>
      <c r="AZ65">
        <v>80.847719999999995</v>
      </c>
      <c r="BA65">
        <v>83.945080000000004</v>
      </c>
      <c r="BB65">
        <v>85.161289999999994</v>
      </c>
      <c r="BC65">
        <v>86.362440000000007</v>
      </c>
      <c r="BD65">
        <v>87.558109999999999</v>
      </c>
      <c r="BE65">
        <v>86.348460000000003</v>
      </c>
      <c r="BF65">
        <v>84.631699999999995</v>
      </c>
      <c r="BG65">
        <v>83.017129999999995</v>
      </c>
      <c r="BH65">
        <v>79.033199999999994</v>
      </c>
      <c r="BI65">
        <v>75.622460000000004</v>
      </c>
      <c r="BJ65">
        <v>74.243449999999996</v>
      </c>
      <c r="BK65">
        <v>73.503389999999996</v>
      </c>
      <c r="BL65">
        <v>73.076980000000006</v>
      </c>
      <c r="BM65">
        <v>72.527150000000006</v>
      </c>
      <c r="BN65">
        <v>-0.18116599999999999</v>
      </c>
      <c r="BO65">
        <v>-0.1720352</v>
      </c>
      <c r="BP65">
        <v>-0.2195715</v>
      </c>
      <c r="BQ65">
        <v>-0.24509829999999999</v>
      </c>
      <c r="BR65">
        <v>-0.1431027</v>
      </c>
      <c r="BS65">
        <v>4.3440699999999999E-2</v>
      </c>
      <c r="BT65">
        <v>0.17871999999999999</v>
      </c>
      <c r="BU65">
        <v>-3.7702199999999998E-2</v>
      </c>
      <c r="BV65">
        <v>-0.45553500000000002</v>
      </c>
      <c r="BW65">
        <v>-0.42033379999999998</v>
      </c>
      <c r="BX65">
        <v>-8.6012199999999997E-2</v>
      </c>
      <c r="BY65">
        <v>-4.1517600000000002E-2</v>
      </c>
      <c r="BZ65">
        <v>0.1680799</v>
      </c>
      <c r="CA65">
        <v>0.41027530000000001</v>
      </c>
      <c r="CB65">
        <v>0.6483833</v>
      </c>
      <c r="CC65">
        <v>0.36439120000000003</v>
      </c>
      <c r="CD65">
        <v>0.1070475</v>
      </c>
      <c r="CE65">
        <v>-3.03474E-2</v>
      </c>
      <c r="CF65">
        <v>3.5728900000000001E-2</v>
      </c>
      <c r="CG65">
        <v>-8.4417500000000006E-2</v>
      </c>
      <c r="CH65">
        <v>-0.25274259999999998</v>
      </c>
      <c r="CI65">
        <v>-0.41011350000000002</v>
      </c>
      <c r="CJ65">
        <v>-0.54497589999999996</v>
      </c>
      <c r="CK65">
        <v>-0.48909160000000002</v>
      </c>
      <c r="CL65" s="25">
        <v>1.64539E-2</v>
      </c>
      <c r="CM65" s="25">
        <v>1.3999599999999999E-2</v>
      </c>
      <c r="CN65" s="25">
        <v>1.1697300000000001E-2</v>
      </c>
      <c r="CO65" s="25">
        <v>1.07151E-2</v>
      </c>
      <c r="CP65" s="25">
        <v>1.0176599999999999E-2</v>
      </c>
      <c r="CQ65" s="25">
        <v>9.6930999999999996E-3</v>
      </c>
      <c r="CR65" s="25">
        <v>9.6211000000000005E-3</v>
      </c>
      <c r="CS65" s="25">
        <v>7.3172999999999997E-3</v>
      </c>
      <c r="CT65" s="25">
        <v>7.8221999999999996E-3</v>
      </c>
      <c r="CU65" s="25">
        <v>9.3004999999999997E-3</v>
      </c>
      <c r="CV65" s="25">
        <v>8.8197999999999992E-3</v>
      </c>
      <c r="CW65" s="25">
        <v>4.8358000000000003E-3</v>
      </c>
      <c r="CX65" s="25">
        <v>8.2225000000000006E-3</v>
      </c>
      <c r="CY65" s="25">
        <v>1.8405100000000001E-2</v>
      </c>
      <c r="CZ65" s="25">
        <v>4.9067199999999998E-2</v>
      </c>
      <c r="DA65" s="25">
        <v>5.2913599999999998E-2</v>
      </c>
      <c r="DB65" s="25">
        <v>5.4276199999999997E-2</v>
      </c>
      <c r="DC65" s="25">
        <v>6.0034299999999999E-2</v>
      </c>
      <c r="DD65" s="25">
        <v>4.1701700000000001E-2</v>
      </c>
      <c r="DE65" s="25">
        <v>3.4418299999999999E-2</v>
      </c>
      <c r="DF65" s="25">
        <v>3.6465200000000003E-2</v>
      </c>
      <c r="DG65" s="25">
        <v>1.9004199999999999E-2</v>
      </c>
      <c r="DH65" s="25">
        <v>2.0927899999999999E-2</v>
      </c>
      <c r="DI65" s="25">
        <v>1.8381600000000001E-2</v>
      </c>
    </row>
    <row r="66" spans="1:113" x14ac:dyDescent="0.25">
      <c r="A66" t="str">
        <f t="shared" si="1"/>
        <v>All_All_All_No_All_All_44061</v>
      </c>
      <c r="B66" t="s">
        <v>155</v>
      </c>
      <c r="C66" t="s">
        <v>194</v>
      </c>
      <c r="D66" t="s">
        <v>2</v>
      </c>
      <c r="E66" t="s">
        <v>2</v>
      </c>
      <c r="F66" t="s">
        <v>2</v>
      </c>
      <c r="G66" t="s">
        <v>206</v>
      </c>
      <c r="H66" t="s">
        <v>2</v>
      </c>
      <c r="I66" t="s">
        <v>2</v>
      </c>
      <c r="J66" s="11">
        <v>44061</v>
      </c>
      <c r="K66">
        <v>15</v>
      </c>
      <c r="L66">
        <v>18</v>
      </c>
      <c r="M66">
        <v>13565</v>
      </c>
      <c r="N66">
        <v>0</v>
      </c>
      <c r="O66">
        <v>0</v>
      </c>
      <c r="P66">
        <v>0</v>
      </c>
      <c r="Q66">
        <v>0</v>
      </c>
      <c r="R66">
        <v>30.450060000000001</v>
      </c>
      <c r="S66">
        <v>29.607900000000001</v>
      </c>
      <c r="T66">
        <v>29.05884</v>
      </c>
      <c r="U66">
        <v>29.001840000000001</v>
      </c>
      <c r="V66">
        <v>30.128119999999999</v>
      </c>
      <c r="W66">
        <v>33.199100000000001</v>
      </c>
      <c r="X66">
        <v>37.43318</v>
      </c>
      <c r="Y66">
        <v>41.137949999999996</v>
      </c>
      <c r="Z66">
        <v>44.579630000000002</v>
      </c>
      <c r="AA66">
        <v>47.49765</v>
      </c>
      <c r="AB66">
        <v>50.239800000000002</v>
      </c>
      <c r="AC66">
        <v>52.337090000000003</v>
      </c>
      <c r="AD66">
        <v>52.634079999999997</v>
      </c>
      <c r="AE66">
        <v>51.669800000000002</v>
      </c>
      <c r="AF66">
        <v>49.502519999999997</v>
      </c>
      <c r="AG66">
        <v>48.421129999999998</v>
      </c>
      <c r="AH66">
        <v>47.136949999999999</v>
      </c>
      <c r="AI66">
        <v>44.370730000000002</v>
      </c>
      <c r="AJ66">
        <v>40.732500000000002</v>
      </c>
      <c r="AK66">
        <v>39.060220000000001</v>
      </c>
      <c r="AL66">
        <v>37.553600000000003</v>
      </c>
      <c r="AM66">
        <v>36.264069999999997</v>
      </c>
      <c r="AN66">
        <v>34.363889999999998</v>
      </c>
      <c r="AO66">
        <v>32.38185</v>
      </c>
      <c r="AP66">
        <v>72.315700000000007</v>
      </c>
      <c r="AQ66">
        <v>71.966980000000007</v>
      </c>
      <c r="AR66">
        <v>71.906239999999997</v>
      </c>
      <c r="AS66">
        <v>71.856359999999995</v>
      </c>
      <c r="AT66">
        <v>72.336470000000006</v>
      </c>
      <c r="AU66">
        <v>73.073359999999994</v>
      </c>
      <c r="AV66">
        <v>73.119320000000002</v>
      </c>
      <c r="AW66">
        <v>76.682699999999997</v>
      </c>
      <c r="AX66">
        <v>80.414050000000003</v>
      </c>
      <c r="AY66">
        <v>85.825199999999995</v>
      </c>
      <c r="AZ66">
        <v>88.879429999999999</v>
      </c>
      <c r="BA66">
        <v>91.8827</v>
      </c>
      <c r="BB66">
        <v>91.679699999999997</v>
      </c>
      <c r="BC66">
        <v>85.88</v>
      </c>
      <c r="BD66">
        <v>84.479299999999995</v>
      </c>
      <c r="BE66">
        <v>84.459609999999998</v>
      </c>
      <c r="BF66">
        <v>84.476929999999996</v>
      </c>
      <c r="BG66">
        <v>81.749279999999999</v>
      </c>
      <c r="BH66">
        <v>79.024379999999994</v>
      </c>
      <c r="BI66">
        <v>76.952579999999998</v>
      </c>
      <c r="BJ66">
        <v>75.262069999999994</v>
      </c>
      <c r="BK66">
        <v>74.58381</v>
      </c>
      <c r="BL66">
        <v>74.256069999999994</v>
      </c>
      <c r="BM66">
        <v>73.413880000000006</v>
      </c>
      <c r="BN66">
        <v>-0.22175890000000001</v>
      </c>
      <c r="BO66">
        <v>-0.19198560000000001</v>
      </c>
      <c r="BP66">
        <v>-4.9314799999999999E-2</v>
      </c>
      <c r="BQ66">
        <v>-3.01412E-2</v>
      </c>
      <c r="BR66">
        <v>-4.1067199999999998E-2</v>
      </c>
      <c r="BS66">
        <v>2.6788900000000001E-2</v>
      </c>
      <c r="BT66">
        <v>0.29044779999999998</v>
      </c>
      <c r="BU66">
        <v>0.3904724</v>
      </c>
      <c r="BV66">
        <v>-4.3632999999999998E-2</v>
      </c>
      <c r="BW66">
        <v>-0.18540770000000001</v>
      </c>
      <c r="BX66">
        <v>-0.34343289999999999</v>
      </c>
      <c r="BY66">
        <v>-0.2342505</v>
      </c>
      <c r="BZ66">
        <v>-2.9770600000000001E-2</v>
      </c>
      <c r="CA66">
        <v>0.36754779999999998</v>
      </c>
      <c r="CB66">
        <v>0.96385410000000005</v>
      </c>
      <c r="CC66">
        <v>0.55564590000000003</v>
      </c>
      <c r="CD66">
        <v>0.28244089999999999</v>
      </c>
      <c r="CE66">
        <v>0.2097888</v>
      </c>
      <c r="CF66">
        <v>2.3004E-2</v>
      </c>
      <c r="CG66">
        <v>-0.26501360000000002</v>
      </c>
      <c r="CH66">
        <v>-0.40384179999999997</v>
      </c>
      <c r="CI66">
        <v>-0.45439810000000003</v>
      </c>
      <c r="CJ66">
        <v>-0.50125540000000002</v>
      </c>
      <c r="CK66">
        <v>-0.34849910000000001</v>
      </c>
      <c r="CL66" s="25">
        <v>1.1273999999999999E-2</v>
      </c>
      <c r="CM66" s="25">
        <v>1.2339899999999999E-2</v>
      </c>
      <c r="CN66" s="25">
        <v>1.047E-2</v>
      </c>
      <c r="CO66" s="25">
        <v>1.085E-2</v>
      </c>
      <c r="CP66" s="25">
        <v>9.4290999999999993E-3</v>
      </c>
      <c r="CQ66" s="25">
        <v>7.5338000000000002E-3</v>
      </c>
      <c r="CR66" s="25">
        <v>9.5861000000000002E-3</v>
      </c>
      <c r="CS66" s="25">
        <v>6.3663000000000001E-3</v>
      </c>
      <c r="CT66" s="25">
        <v>5.1127999999999998E-3</v>
      </c>
      <c r="CU66" s="25">
        <v>7.9184000000000008E-3</v>
      </c>
      <c r="CV66" s="25">
        <v>8.6847000000000001E-3</v>
      </c>
      <c r="CW66" s="25">
        <v>4.7638000000000003E-3</v>
      </c>
      <c r="CX66" s="25">
        <v>7.1383000000000002E-3</v>
      </c>
      <c r="CY66" s="25">
        <v>1.4711399999999999E-2</v>
      </c>
      <c r="CZ66" s="25">
        <v>5.1978799999999999E-2</v>
      </c>
      <c r="DA66" s="25">
        <v>5.7426999999999999E-2</v>
      </c>
      <c r="DB66" s="25">
        <v>6.0554999999999998E-2</v>
      </c>
      <c r="DC66" s="25">
        <v>6.6978399999999993E-2</v>
      </c>
      <c r="DD66" s="25">
        <v>3.4167400000000001E-2</v>
      </c>
      <c r="DE66" s="25">
        <v>2.5829000000000001E-2</v>
      </c>
      <c r="DF66" s="25">
        <v>2.7834899999999999E-2</v>
      </c>
      <c r="DG66" s="25">
        <v>1.52561E-2</v>
      </c>
      <c r="DH66" s="25">
        <v>1.44128E-2</v>
      </c>
      <c r="DI66" s="25">
        <v>1.3564400000000001E-2</v>
      </c>
    </row>
    <row r="67" spans="1:113" x14ac:dyDescent="0.25">
      <c r="A67" t="str">
        <f t="shared" si="1"/>
        <v>All_All_All_No_All_All_44062</v>
      </c>
      <c r="B67" t="s">
        <v>155</v>
      </c>
      <c r="C67" t="s">
        <v>194</v>
      </c>
      <c r="D67" t="s">
        <v>2</v>
      </c>
      <c r="E67" t="s">
        <v>2</v>
      </c>
      <c r="F67" t="s">
        <v>2</v>
      </c>
      <c r="G67" t="s">
        <v>206</v>
      </c>
      <c r="H67" t="s">
        <v>2</v>
      </c>
      <c r="I67" t="s">
        <v>2</v>
      </c>
      <c r="J67" s="11">
        <v>44062</v>
      </c>
      <c r="K67">
        <v>15</v>
      </c>
      <c r="L67">
        <v>18</v>
      </c>
      <c r="M67">
        <v>13568</v>
      </c>
      <c r="N67">
        <v>0</v>
      </c>
      <c r="O67">
        <v>0</v>
      </c>
      <c r="P67">
        <v>0</v>
      </c>
      <c r="Q67">
        <v>0</v>
      </c>
      <c r="R67">
        <v>31.128969999999999</v>
      </c>
      <c r="S67">
        <v>30.27994</v>
      </c>
      <c r="T67">
        <v>29.647919999999999</v>
      </c>
      <c r="U67">
        <v>29.555589999999999</v>
      </c>
      <c r="V67">
        <v>30.521380000000001</v>
      </c>
      <c r="W67">
        <v>33.426369999999999</v>
      </c>
      <c r="X67">
        <v>37.594740000000002</v>
      </c>
      <c r="Y67">
        <v>41.103929999999998</v>
      </c>
      <c r="Z67">
        <v>44.584609999999998</v>
      </c>
      <c r="AA67">
        <v>47.169240000000002</v>
      </c>
      <c r="AB67">
        <v>49.57958</v>
      </c>
      <c r="AC67">
        <v>50.814799999999998</v>
      </c>
      <c r="AD67">
        <v>51.220840000000003</v>
      </c>
      <c r="AE67">
        <v>50.969450000000002</v>
      </c>
      <c r="AF67">
        <v>49.985370000000003</v>
      </c>
      <c r="AG67">
        <v>48.912999999999997</v>
      </c>
      <c r="AH67">
        <v>47.130659999999999</v>
      </c>
      <c r="AI67">
        <v>44.61815</v>
      </c>
      <c r="AJ67">
        <v>41.32394</v>
      </c>
      <c r="AK67">
        <v>39.418700000000001</v>
      </c>
      <c r="AL67">
        <v>37.695320000000002</v>
      </c>
      <c r="AM67">
        <v>36.440829999999998</v>
      </c>
      <c r="AN67">
        <v>34.222169999999998</v>
      </c>
      <c r="AO67">
        <v>32.409280000000003</v>
      </c>
      <c r="AP67">
        <v>73.381699999999995</v>
      </c>
      <c r="AQ67">
        <v>72.911600000000007</v>
      </c>
      <c r="AR67">
        <v>72.907690000000002</v>
      </c>
      <c r="AS67">
        <v>72.318529999999996</v>
      </c>
      <c r="AT67">
        <v>72.244870000000006</v>
      </c>
      <c r="AU67">
        <v>71.877619999999993</v>
      </c>
      <c r="AV67">
        <v>72.515839999999997</v>
      </c>
      <c r="AW67">
        <v>75.914569999999998</v>
      </c>
      <c r="AX67">
        <v>80.204070000000002</v>
      </c>
      <c r="AY67">
        <v>83.724400000000003</v>
      </c>
      <c r="AZ67">
        <v>86.098240000000004</v>
      </c>
      <c r="BA67">
        <v>86.741129999999998</v>
      </c>
      <c r="BB67">
        <v>85.964230000000001</v>
      </c>
      <c r="BC67">
        <v>86.294409999999999</v>
      </c>
      <c r="BD67">
        <v>85.809299999999993</v>
      </c>
      <c r="BE67">
        <v>85.933269999999993</v>
      </c>
      <c r="BF67">
        <v>85.148359999999997</v>
      </c>
      <c r="BG67">
        <v>83.065640000000002</v>
      </c>
      <c r="BH67">
        <v>78.805019999999999</v>
      </c>
      <c r="BI67">
        <v>75.672219999999996</v>
      </c>
      <c r="BJ67">
        <v>74.597149999999999</v>
      </c>
      <c r="BK67">
        <v>74.150859999999994</v>
      </c>
      <c r="BL67">
        <v>73.15343</v>
      </c>
      <c r="BM67">
        <v>72.860209999999995</v>
      </c>
      <c r="BN67">
        <v>-0.25224760000000002</v>
      </c>
      <c r="BO67">
        <v>-0.2170858</v>
      </c>
      <c r="BP67">
        <v>-4.9831899999999998E-2</v>
      </c>
      <c r="BQ67">
        <v>-2.82151E-2</v>
      </c>
      <c r="BR67">
        <v>-4.52247E-2</v>
      </c>
      <c r="BS67">
        <v>5.2490700000000001E-2</v>
      </c>
      <c r="BT67">
        <v>0.2800627</v>
      </c>
      <c r="BU67">
        <v>0.34950369999999997</v>
      </c>
      <c r="BV67">
        <v>-6.0072899999999999E-2</v>
      </c>
      <c r="BW67">
        <v>-0.2441943</v>
      </c>
      <c r="BX67">
        <v>-0.33637230000000001</v>
      </c>
      <c r="BY67">
        <v>-0.22861819999999999</v>
      </c>
      <c r="BZ67">
        <v>-6.5408000000000003E-3</v>
      </c>
      <c r="CA67">
        <v>0.36990770000000001</v>
      </c>
      <c r="CB67">
        <v>0.95014330000000002</v>
      </c>
      <c r="CC67">
        <v>0.55554380000000003</v>
      </c>
      <c r="CD67">
        <v>0.2869987</v>
      </c>
      <c r="CE67">
        <v>0.21350089999999999</v>
      </c>
      <c r="CF67">
        <v>3.2432799999999998E-2</v>
      </c>
      <c r="CG67">
        <v>-0.22662560000000001</v>
      </c>
      <c r="CH67">
        <v>-0.38561479999999998</v>
      </c>
      <c r="CI67">
        <v>-0.4114776</v>
      </c>
      <c r="CJ67">
        <v>-0.42286439999999997</v>
      </c>
      <c r="CK67">
        <v>-0.31541419999999998</v>
      </c>
      <c r="CL67" s="25">
        <v>1.26719E-2</v>
      </c>
      <c r="CM67" s="25">
        <v>1.3240500000000001E-2</v>
      </c>
      <c r="CN67" s="25">
        <v>1.1236400000000001E-2</v>
      </c>
      <c r="CO67" s="25">
        <v>1.11704E-2</v>
      </c>
      <c r="CP67" s="25">
        <v>9.2698999999999993E-3</v>
      </c>
      <c r="CQ67" s="25">
        <v>6.6906999999999999E-3</v>
      </c>
      <c r="CR67" s="25">
        <v>9.2461000000000002E-3</v>
      </c>
      <c r="CS67" s="25">
        <v>5.8361999999999997E-3</v>
      </c>
      <c r="CT67" s="25">
        <v>5.0362999999999996E-3</v>
      </c>
      <c r="CU67" s="25">
        <v>7.3099000000000003E-3</v>
      </c>
      <c r="CV67" s="25">
        <v>8.2529999999999999E-3</v>
      </c>
      <c r="CW67" s="25">
        <v>4.2316999999999997E-3</v>
      </c>
      <c r="CX67" s="25">
        <v>6.9332999999999999E-3</v>
      </c>
      <c r="CY67" s="25">
        <v>1.5392599999999999E-2</v>
      </c>
      <c r="CZ67" s="25">
        <v>5.8623799999999997E-2</v>
      </c>
      <c r="DA67" s="25">
        <v>6.4107499999999998E-2</v>
      </c>
      <c r="DB67" s="25">
        <v>6.6848900000000003E-2</v>
      </c>
      <c r="DC67" s="25">
        <v>7.74479E-2</v>
      </c>
      <c r="DD67" s="25">
        <v>3.5537100000000002E-2</v>
      </c>
      <c r="DE67" s="25">
        <v>2.4560100000000001E-2</v>
      </c>
      <c r="DF67" s="25">
        <v>2.7422499999999999E-2</v>
      </c>
      <c r="DG67" s="25">
        <v>1.4839E-2</v>
      </c>
      <c r="DH67" s="25">
        <v>1.4692500000000001E-2</v>
      </c>
      <c r="DI67" s="25">
        <v>1.3749600000000001E-2</v>
      </c>
    </row>
    <row r="68" spans="1:113" x14ac:dyDescent="0.25">
      <c r="A68" t="str">
        <f t="shared" si="1"/>
        <v>All_All_All_No_All_All_44063</v>
      </c>
      <c r="B68" t="s">
        <v>155</v>
      </c>
      <c r="C68" t="s">
        <v>194</v>
      </c>
      <c r="D68" t="s">
        <v>2</v>
      </c>
      <c r="E68" t="s">
        <v>2</v>
      </c>
      <c r="F68" t="s">
        <v>2</v>
      </c>
      <c r="G68" t="s">
        <v>206</v>
      </c>
      <c r="H68" t="s">
        <v>2</v>
      </c>
      <c r="I68" t="s">
        <v>2</v>
      </c>
      <c r="J68" s="11">
        <v>44063</v>
      </c>
      <c r="K68">
        <v>15</v>
      </c>
      <c r="L68">
        <v>18</v>
      </c>
      <c r="M68">
        <v>13575</v>
      </c>
      <c r="N68">
        <v>0</v>
      </c>
      <c r="O68">
        <v>0</v>
      </c>
      <c r="P68">
        <v>0</v>
      </c>
      <c r="Q68">
        <v>0</v>
      </c>
      <c r="R68">
        <v>31.095030000000001</v>
      </c>
      <c r="S68">
        <v>30.118970000000001</v>
      </c>
      <c r="T68">
        <v>29.495539999999998</v>
      </c>
      <c r="U68">
        <v>29.487020000000001</v>
      </c>
      <c r="V68">
        <v>30.590599999999998</v>
      </c>
      <c r="W68">
        <v>33.550260000000002</v>
      </c>
      <c r="X68">
        <v>37.365870000000001</v>
      </c>
      <c r="Y68">
        <v>40.565939999999998</v>
      </c>
      <c r="Z68">
        <v>43.77225</v>
      </c>
      <c r="AA68">
        <v>46.744320000000002</v>
      </c>
      <c r="AB68">
        <v>49.050199999999997</v>
      </c>
      <c r="AC68">
        <v>49.92407</v>
      </c>
      <c r="AD68">
        <v>50.498370000000001</v>
      </c>
      <c r="AE68">
        <v>50.947679999999998</v>
      </c>
      <c r="AF68">
        <v>50.111159999999998</v>
      </c>
      <c r="AG68">
        <v>49.002760000000002</v>
      </c>
      <c r="AH68">
        <v>46.416899999999998</v>
      </c>
      <c r="AI68">
        <v>43.428939999999997</v>
      </c>
      <c r="AJ68">
        <v>40.222679999999997</v>
      </c>
      <c r="AK68">
        <v>38.923729999999999</v>
      </c>
      <c r="AL68">
        <v>37.237070000000003</v>
      </c>
      <c r="AM68">
        <v>35.463259999999998</v>
      </c>
      <c r="AN68">
        <v>33.47345</v>
      </c>
      <c r="AO68">
        <v>31.56288</v>
      </c>
      <c r="AP68">
        <v>72.660499999999999</v>
      </c>
      <c r="AQ68">
        <v>71.974329999999995</v>
      </c>
      <c r="AR68">
        <v>71.868669999999995</v>
      </c>
      <c r="AS68">
        <v>72.216970000000003</v>
      </c>
      <c r="AT68">
        <v>71.77937</v>
      </c>
      <c r="AU68">
        <v>71.69999</v>
      </c>
      <c r="AV68">
        <v>71.973190000000002</v>
      </c>
      <c r="AW68">
        <v>74.766030000000001</v>
      </c>
      <c r="AX68">
        <v>78.73903</v>
      </c>
      <c r="AY68">
        <v>83.000870000000006</v>
      </c>
      <c r="AZ68">
        <v>84.280749999999998</v>
      </c>
      <c r="BA68">
        <v>85.191730000000007</v>
      </c>
      <c r="BB68">
        <v>87.161559999999994</v>
      </c>
      <c r="BC68">
        <v>88.87473</v>
      </c>
      <c r="BD68">
        <v>87.873080000000002</v>
      </c>
      <c r="BE68">
        <v>84.337770000000006</v>
      </c>
      <c r="BF68">
        <v>80.219570000000004</v>
      </c>
      <c r="BG68">
        <v>77.89828</v>
      </c>
      <c r="BH68">
        <v>76.248660000000001</v>
      </c>
      <c r="BI68">
        <v>74.586039999999997</v>
      </c>
      <c r="BJ68">
        <v>73.380750000000006</v>
      </c>
      <c r="BK68">
        <v>72.933639999999997</v>
      </c>
      <c r="BL68">
        <v>72.398409999999998</v>
      </c>
      <c r="BM68">
        <v>71.849379999999996</v>
      </c>
      <c r="BN68">
        <v>-0.2247043</v>
      </c>
      <c r="BO68">
        <v>-0.19081139999999999</v>
      </c>
      <c r="BP68">
        <v>-5.1073599999999997E-2</v>
      </c>
      <c r="BQ68">
        <v>-3.15321E-2</v>
      </c>
      <c r="BR68">
        <v>-4.0090500000000001E-2</v>
      </c>
      <c r="BS68">
        <v>5.6786799999999998E-2</v>
      </c>
      <c r="BT68">
        <v>0.2801786</v>
      </c>
      <c r="BU68">
        <v>0.2977495</v>
      </c>
      <c r="BV68">
        <v>-0.12995280000000001</v>
      </c>
      <c r="BW68">
        <v>-0.26849420000000002</v>
      </c>
      <c r="BX68">
        <v>-0.33160879999999998</v>
      </c>
      <c r="BY68">
        <v>-0.22657620000000001</v>
      </c>
      <c r="BZ68">
        <v>-7.8676000000000006E-3</v>
      </c>
      <c r="CA68">
        <v>0.36699280000000001</v>
      </c>
      <c r="CB68">
        <v>0.91138129999999995</v>
      </c>
      <c r="CC68">
        <v>0.52916870000000005</v>
      </c>
      <c r="CD68">
        <v>0.28485969999999999</v>
      </c>
      <c r="CE68">
        <v>0.2095921</v>
      </c>
      <c r="CF68">
        <v>0.1148212</v>
      </c>
      <c r="CG68">
        <v>-0.19921249999999999</v>
      </c>
      <c r="CH68">
        <v>-0.34516019999999997</v>
      </c>
      <c r="CI68">
        <v>-0.30767050000000001</v>
      </c>
      <c r="CJ68">
        <v>-0.36636849999999999</v>
      </c>
      <c r="CK68">
        <v>-0.25804009999999999</v>
      </c>
      <c r="CL68" s="25">
        <v>1.3247699999999999E-2</v>
      </c>
      <c r="CM68" s="25">
        <v>1.47595E-2</v>
      </c>
      <c r="CN68" s="25">
        <v>1.24669E-2</v>
      </c>
      <c r="CO68" s="25">
        <v>1.2520999999999999E-2</v>
      </c>
      <c r="CP68" s="25">
        <v>9.9930000000000001E-3</v>
      </c>
      <c r="CQ68" s="25">
        <v>7.0070000000000002E-3</v>
      </c>
      <c r="CR68" s="25">
        <v>1.01905E-2</v>
      </c>
      <c r="CS68" s="25">
        <v>6.5941000000000003E-3</v>
      </c>
      <c r="CT68" s="25">
        <v>5.2922999999999998E-3</v>
      </c>
      <c r="CU68" s="25">
        <v>7.8157000000000001E-3</v>
      </c>
      <c r="CV68" s="25">
        <v>7.5228999999999999E-3</v>
      </c>
      <c r="CW68" s="25">
        <v>3.8317999999999998E-3</v>
      </c>
      <c r="CX68" s="25">
        <v>6.6906999999999999E-3</v>
      </c>
      <c r="CY68" s="25">
        <v>1.52427E-2</v>
      </c>
      <c r="CZ68" s="25">
        <v>5.8805999999999997E-2</v>
      </c>
      <c r="DA68" s="25">
        <v>6.2908099999999995E-2</v>
      </c>
      <c r="DB68" s="25">
        <v>6.1981700000000001E-2</v>
      </c>
      <c r="DC68" s="25">
        <v>6.6943799999999998E-2</v>
      </c>
      <c r="DD68" s="25">
        <v>3.4074899999999998E-2</v>
      </c>
      <c r="DE68" s="25">
        <v>2.6123299999999999E-2</v>
      </c>
      <c r="DF68" s="25">
        <v>2.8773E-2</v>
      </c>
      <c r="DG68" s="25">
        <v>1.6247000000000001E-2</v>
      </c>
      <c r="DH68" s="25">
        <v>1.4694499999999999E-2</v>
      </c>
      <c r="DI68" s="25">
        <v>1.4275100000000001E-2</v>
      </c>
    </row>
    <row r="69" spans="1:113" x14ac:dyDescent="0.25">
      <c r="A69" t="str">
        <f t="shared" si="1"/>
        <v>All_All_All_No_All_All_44079</v>
      </c>
      <c r="B69" t="s">
        <v>155</v>
      </c>
      <c r="C69" t="s">
        <v>194</v>
      </c>
      <c r="D69" t="s">
        <v>2</v>
      </c>
      <c r="E69" t="s">
        <v>2</v>
      </c>
      <c r="F69" t="s">
        <v>2</v>
      </c>
      <c r="G69" t="s">
        <v>206</v>
      </c>
      <c r="H69" t="s">
        <v>2</v>
      </c>
      <c r="I69" t="s">
        <v>2</v>
      </c>
      <c r="J69" s="11">
        <v>44079</v>
      </c>
      <c r="K69">
        <v>15</v>
      </c>
      <c r="L69">
        <v>18</v>
      </c>
      <c r="M69">
        <v>13666</v>
      </c>
      <c r="N69">
        <v>0</v>
      </c>
      <c r="O69">
        <v>0</v>
      </c>
      <c r="P69">
        <v>0</v>
      </c>
      <c r="Q69">
        <v>0</v>
      </c>
      <c r="R69">
        <v>29.77965</v>
      </c>
      <c r="S69">
        <v>28.90823</v>
      </c>
      <c r="T69">
        <v>28.154900000000001</v>
      </c>
      <c r="U69">
        <v>27.722729999999999</v>
      </c>
      <c r="V69">
        <v>27.940460000000002</v>
      </c>
      <c r="W69">
        <v>28.786200000000001</v>
      </c>
      <c r="X69">
        <v>29.78839</v>
      </c>
      <c r="Y69">
        <v>30.684360000000002</v>
      </c>
      <c r="Z69">
        <v>33.608849999999997</v>
      </c>
      <c r="AA69">
        <v>36.41863</v>
      </c>
      <c r="AB69">
        <v>38.985390000000002</v>
      </c>
      <c r="AC69">
        <v>40.521740000000001</v>
      </c>
      <c r="AD69">
        <v>41.537939999999999</v>
      </c>
      <c r="AE69">
        <v>41.459800000000001</v>
      </c>
      <c r="AF69">
        <v>41.442169999999997</v>
      </c>
      <c r="AG69">
        <v>41.269089999999998</v>
      </c>
      <c r="AH69">
        <v>41.029490000000003</v>
      </c>
      <c r="AI69">
        <v>40.404389999999999</v>
      </c>
      <c r="AJ69">
        <v>39.168320000000001</v>
      </c>
      <c r="AK69">
        <v>38.228529999999999</v>
      </c>
      <c r="AL69">
        <v>36.536679999999997</v>
      </c>
      <c r="AM69">
        <v>35.470779999999998</v>
      </c>
      <c r="AN69">
        <v>33.800669999999997</v>
      </c>
      <c r="AO69">
        <v>31.874210000000001</v>
      </c>
      <c r="AP69">
        <v>71.191000000000003</v>
      </c>
      <c r="AQ69">
        <v>70.806039999999996</v>
      </c>
      <c r="AR69">
        <v>70.110889999999998</v>
      </c>
      <c r="AS69">
        <v>70.05086</v>
      </c>
      <c r="AT69">
        <v>70.250720000000001</v>
      </c>
      <c r="AU69">
        <v>70.477310000000003</v>
      </c>
      <c r="AV69">
        <v>70.307479999999998</v>
      </c>
      <c r="AW69">
        <v>75.438209999999998</v>
      </c>
      <c r="AX69">
        <v>81.125399999999999</v>
      </c>
      <c r="AY69">
        <v>86.955569999999994</v>
      </c>
      <c r="AZ69">
        <v>92.663690000000003</v>
      </c>
      <c r="BA69">
        <v>94.459800000000001</v>
      </c>
      <c r="BB69">
        <v>95.859819999999999</v>
      </c>
      <c r="BC69">
        <v>97.773290000000003</v>
      </c>
      <c r="BD69">
        <v>96.573430000000002</v>
      </c>
      <c r="BE69">
        <v>96.019369999999995</v>
      </c>
      <c r="BF69">
        <v>94.698920000000001</v>
      </c>
      <c r="BG69">
        <v>91.163759999999996</v>
      </c>
      <c r="BH69">
        <v>86.8643</v>
      </c>
      <c r="BI69">
        <v>83.810389999999998</v>
      </c>
      <c r="BJ69">
        <v>81.219480000000004</v>
      </c>
      <c r="BK69">
        <v>78.837569999999999</v>
      </c>
      <c r="BL69">
        <v>77.917779999999993</v>
      </c>
      <c r="BM69">
        <v>76.736639999999994</v>
      </c>
      <c r="BN69">
        <v>-0.1967399</v>
      </c>
      <c r="BO69">
        <v>-0.17483460000000001</v>
      </c>
      <c r="BP69">
        <v>-5.1508400000000003E-2</v>
      </c>
      <c r="BQ69">
        <v>-1.6560100000000001E-2</v>
      </c>
      <c r="BR69">
        <v>-1.3866099999999999E-2</v>
      </c>
      <c r="BS69">
        <v>7.2232099999999994E-2</v>
      </c>
      <c r="BT69">
        <v>0.27553309999999998</v>
      </c>
      <c r="BU69">
        <v>0.33301039999999998</v>
      </c>
      <c r="BV69">
        <v>-8.2057999999999992E-3</v>
      </c>
      <c r="BW69">
        <v>-0.1617421</v>
      </c>
      <c r="BX69">
        <v>-0.35127079999999999</v>
      </c>
      <c r="BY69">
        <v>-0.23860909999999999</v>
      </c>
      <c r="BZ69">
        <v>-4.9259900000000002E-2</v>
      </c>
      <c r="CA69">
        <v>0.37111840000000001</v>
      </c>
      <c r="CB69">
        <v>0.82272970000000001</v>
      </c>
      <c r="CC69">
        <v>0.52015540000000005</v>
      </c>
      <c r="CD69">
        <v>0.2053837</v>
      </c>
      <c r="CE69">
        <v>0.1752039</v>
      </c>
      <c r="CF69">
        <v>-0.2301194</v>
      </c>
      <c r="CG69">
        <v>-0.45181559999999998</v>
      </c>
      <c r="CH69">
        <v>-0.54274869999999997</v>
      </c>
      <c r="CI69">
        <v>-0.78481129999999999</v>
      </c>
      <c r="CJ69">
        <v>-0.69739099999999998</v>
      </c>
      <c r="CK69">
        <v>-0.52833090000000005</v>
      </c>
      <c r="CL69" s="25">
        <v>1.1642700000000001E-2</v>
      </c>
      <c r="CM69" s="25">
        <v>1.3256199999999999E-2</v>
      </c>
      <c r="CN69" s="25">
        <v>1.1520499999999999E-2</v>
      </c>
      <c r="CO69" s="25">
        <v>1.0241200000000001E-2</v>
      </c>
      <c r="CP69" s="25">
        <v>9.6982000000000006E-3</v>
      </c>
      <c r="CQ69" s="25">
        <v>8.2105000000000008E-3</v>
      </c>
      <c r="CR69" s="25">
        <v>9.2058999999999995E-3</v>
      </c>
      <c r="CS69" s="25">
        <v>6.6512999999999997E-3</v>
      </c>
      <c r="CT69" s="25">
        <v>6.4358999999999996E-3</v>
      </c>
      <c r="CU69" s="25">
        <v>8.9254E-3</v>
      </c>
      <c r="CV69" s="25">
        <v>1.3063200000000001E-2</v>
      </c>
      <c r="CW69" s="25">
        <v>4.5769000000000001E-3</v>
      </c>
      <c r="CX69" s="25">
        <v>7.4628999999999997E-3</v>
      </c>
      <c r="CY69" s="25">
        <v>2.2560799999999999E-2</v>
      </c>
      <c r="CZ69" s="25">
        <v>7.3632100000000006E-2</v>
      </c>
      <c r="DA69" s="25">
        <v>8.1640900000000002E-2</v>
      </c>
      <c r="DB69" s="25">
        <v>8.4850599999999998E-2</v>
      </c>
      <c r="DC69" s="25">
        <v>0.1148353</v>
      </c>
      <c r="DD69" s="25">
        <v>8.0208399999999999E-2</v>
      </c>
      <c r="DE69" s="25">
        <v>6.8368899999999996E-2</v>
      </c>
      <c r="DF69" s="25">
        <v>6.7634299999999994E-2</v>
      </c>
      <c r="DG69" s="25">
        <v>2.2296799999999999E-2</v>
      </c>
      <c r="DH69" s="25">
        <v>2.2684099999999999E-2</v>
      </c>
      <c r="DI69" s="25">
        <v>2.3954199999999998E-2</v>
      </c>
    </row>
    <row r="70" spans="1:113" x14ac:dyDescent="0.25">
      <c r="A70" t="str">
        <f t="shared" si="1"/>
        <v>All_All_All_No_All_All_44080</v>
      </c>
      <c r="B70" t="s">
        <v>155</v>
      </c>
      <c r="C70" t="s">
        <v>194</v>
      </c>
      <c r="D70" t="s">
        <v>2</v>
      </c>
      <c r="E70" t="s">
        <v>2</v>
      </c>
      <c r="F70" t="s">
        <v>2</v>
      </c>
      <c r="G70" t="s">
        <v>206</v>
      </c>
      <c r="H70" t="s">
        <v>2</v>
      </c>
      <c r="I70" t="s">
        <v>2</v>
      </c>
      <c r="J70" s="11">
        <v>44080</v>
      </c>
      <c r="K70">
        <v>15</v>
      </c>
      <c r="L70">
        <v>18</v>
      </c>
      <c r="M70">
        <v>13666</v>
      </c>
      <c r="N70">
        <v>0</v>
      </c>
      <c r="O70">
        <v>0</v>
      </c>
      <c r="P70">
        <v>0</v>
      </c>
      <c r="Q70">
        <v>0</v>
      </c>
      <c r="R70">
        <v>30.476030000000002</v>
      </c>
      <c r="S70">
        <v>29.545940000000002</v>
      </c>
      <c r="T70">
        <v>28.892910000000001</v>
      </c>
      <c r="U70">
        <v>28.41798</v>
      </c>
      <c r="V70">
        <v>28.318010000000001</v>
      </c>
      <c r="W70">
        <v>28.643840000000001</v>
      </c>
      <c r="X70">
        <v>29.27572</v>
      </c>
      <c r="Y70">
        <v>29.864650000000001</v>
      </c>
      <c r="Z70">
        <v>32.374189999999999</v>
      </c>
      <c r="AA70">
        <v>35.431469999999997</v>
      </c>
      <c r="AB70">
        <v>38.050960000000003</v>
      </c>
      <c r="AC70">
        <v>39.460099999999997</v>
      </c>
      <c r="AD70">
        <v>40.118899999999996</v>
      </c>
      <c r="AE70">
        <v>40.476860000000002</v>
      </c>
      <c r="AF70">
        <v>40.963590000000003</v>
      </c>
      <c r="AG70">
        <v>40.750109999999999</v>
      </c>
      <c r="AH70">
        <v>40.311689999999999</v>
      </c>
      <c r="AI70">
        <v>39.463430000000002</v>
      </c>
      <c r="AJ70">
        <v>38.1479</v>
      </c>
      <c r="AK70">
        <v>37.109990000000003</v>
      </c>
      <c r="AL70">
        <v>35.470260000000003</v>
      </c>
      <c r="AM70">
        <v>34.597900000000003</v>
      </c>
      <c r="AN70">
        <v>33.058199999999999</v>
      </c>
      <c r="AO70">
        <v>31.606729999999999</v>
      </c>
      <c r="AP70">
        <v>76.221500000000006</v>
      </c>
      <c r="AQ70">
        <v>75.372829999999993</v>
      </c>
      <c r="AR70">
        <v>74.082759999999993</v>
      </c>
      <c r="AS70">
        <v>73.964560000000006</v>
      </c>
      <c r="AT70">
        <v>74.755520000000004</v>
      </c>
      <c r="AU70">
        <v>74.809359999999998</v>
      </c>
      <c r="AV70">
        <v>75.220830000000007</v>
      </c>
      <c r="AW70">
        <v>83.188590000000005</v>
      </c>
      <c r="AX70">
        <v>89.30583</v>
      </c>
      <c r="AY70">
        <v>95.252570000000006</v>
      </c>
      <c r="AZ70">
        <v>100.38120000000001</v>
      </c>
      <c r="BA70">
        <v>101.6101</v>
      </c>
      <c r="BB70">
        <v>102.0916</v>
      </c>
      <c r="BC70">
        <v>103.2003</v>
      </c>
      <c r="BD70">
        <v>102.4161</v>
      </c>
      <c r="BE70">
        <v>99.861249999999998</v>
      </c>
      <c r="BF70">
        <v>95.902709999999999</v>
      </c>
      <c r="BG70">
        <v>91.510549999999995</v>
      </c>
      <c r="BH70">
        <v>84.679280000000006</v>
      </c>
      <c r="BI70">
        <v>80.772509999999997</v>
      </c>
      <c r="BJ70">
        <v>78.380269999999996</v>
      </c>
      <c r="BK70">
        <v>77.116200000000006</v>
      </c>
      <c r="BL70">
        <v>76.145110000000003</v>
      </c>
      <c r="BM70">
        <v>74.664410000000004</v>
      </c>
      <c r="BN70">
        <v>-0.31208659999999999</v>
      </c>
      <c r="BO70">
        <v>-0.27476509999999998</v>
      </c>
      <c r="BP70">
        <v>-0.1995672</v>
      </c>
      <c r="BQ70">
        <v>-0.27230320000000002</v>
      </c>
      <c r="BR70">
        <v>-0.24972369999999999</v>
      </c>
      <c r="BS70">
        <v>-2.4885500000000001E-2</v>
      </c>
      <c r="BT70">
        <v>0.19009980000000001</v>
      </c>
      <c r="BU70">
        <v>0.40428979999999998</v>
      </c>
      <c r="BV70">
        <v>0.27417550000000002</v>
      </c>
      <c r="BW70">
        <v>5.9707000000000003E-2</v>
      </c>
      <c r="BX70">
        <v>-0.14332629999999999</v>
      </c>
      <c r="BY70">
        <v>-6.8035200000000004E-2</v>
      </c>
      <c r="BZ70">
        <v>9.41216E-2</v>
      </c>
      <c r="CA70">
        <v>0.42645460000000002</v>
      </c>
      <c r="CB70">
        <v>0.51965150000000004</v>
      </c>
      <c r="CC70">
        <v>0.3851154</v>
      </c>
      <c r="CD70">
        <v>5.8871300000000001E-2</v>
      </c>
      <c r="CE70">
        <v>-5.3208699999999998E-2</v>
      </c>
      <c r="CF70">
        <v>-0.16589889999999999</v>
      </c>
      <c r="CG70">
        <v>-0.2214199</v>
      </c>
      <c r="CH70">
        <v>-0.373838</v>
      </c>
      <c r="CI70">
        <v>-0.68741129999999995</v>
      </c>
      <c r="CJ70">
        <v>-0.68546149999999995</v>
      </c>
      <c r="CK70">
        <v>-0.56740599999999997</v>
      </c>
      <c r="CL70" s="25">
        <v>1.52754E-2</v>
      </c>
      <c r="CM70" s="25">
        <v>1.5351399999999999E-2</v>
      </c>
      <c r="CN70" s="25">
        <v>1.30805E-2</v>
      </c>
      <c r="CO70" s="25">
        <v>1.34967E-2</v>
      </c>
      <c r="CP70" s="25">
        <v>1.3166000000000001E-2</v>
      </c>
      <c r="CQ70" s="25">
        <v>1.20071E-2</v>
      </c>
      <c r="CR70" s="25">
        <v>1.16825E-2</v>
      </c>
      <c r="CS70" s="25">
        <v>9.9316999999999999E-3</v>
      </c>
      <c r="CT70" s="25">
        <v>9.2578999999999995E-3</v>
      </c>
      <c r="CU70" s="25">
        <v>1.4154099999999999E-2</v>
      </c>
      <c r="CV70" s="25">
        <v>2.2290899999999999E-2</v>
      </c>
      <c r="CW70" s="25">
        <v>7.8539000000000005E-3</v>
      </c>
      <c r="CX70" s="25">
        <v>1.00777E-2</v>
      </c>
      <c r="CY70" s="25">
        <v>2.6450600000000001E-2</v>
      </c>
      <c r="CZ70" s="25">
        <v>8.4549899999999997E-2</v>
      </c>
      <c r="DA70" s="25">
        <v>9.1520900000000002E-2</v>
      </c>
      <c r="DB70" s="25">
        <v>8.7440599999999993E-2</v>
      </c>
      <c r="DC70" s="25">
        <v>9.7277699999999995E-2</v>
      </c>
      <c r="DD70" s="25">
        <v>6.23755E-2</v>
      </c>
      <c r="DE70" s="25">
        <v>4.6711799999999998E-2</v>
      </c>
      <c r="DF70" s="25">
        <v>4.6107200000000001E-2</v>
      </c>
      <c r="DG70" s="25">
        <v>2.4514999999999999E-2</v>
      </c>
      <c r="DH70" s="25">
        <v>2.5693199999999999E-2</v>
      </c>
      <c r="DI70" s="25">
        <v>2.3054399999999999E-2</v>
      </c>
    </row>
    <row r="71" spans="1:113" x14ac:dyDescent="0.25">
      <c r="A71" t="str">
        <f t="shared" si="1"/>
        <v>All_All_All_No_All_All_44081</v>
      </c>
      <c r="B71" t="s">
        <v>155</v>
      </c>
      <c r="C71" t="s">
        <v>194</v>
      </c>
      <c r="D71" t="s">
        <v>2</v>
      </c>
      <c r="E71" t="s">
        <v>2</v>
      </c>
      <c r="F71" t="s">
        <v>2</v>
      </c>
      <c r="G71" t="s">
        <v>206</v>
      </c>
      <c r="H71" t="s">
        <v>2</v>
      </c>
      <c r="I71" t="s">
        <v>2</v>
      </c>
      <c r="J71" s="11">
        <v>44081</v>
      </c>
      <c r="K71">
        <v>15</v>
      </c>
      <c r="L71">
        <v>18</v>
      </c>
      <c r="M71">
        <v>13666</v>
      </c>
      <c r="N71">
        <v>0</v>
      </c>
      <c r="O71">
        <v>0</v>
      </c>
      <c r="P71">
        <v>0</v>
      </c>
      <c r="Q71">
        <v>0</v>
      </c>
      <c r="R71">
        <v>30.398029999999999</v>
      </c>
      <c r="S71">
        <v>29.492080000000001</v>
      </c>
      <c r="T71">
        <v>28.993500000000001</v>
      </c>
      <c r="U71">
        <v>28.769369999999999</v>
      </c>
      <c r="V71">
        <v>29.10594</v>
      </c>
      <c r="W71">
        <v>30.515910000000002</v>
      </c>
      <c r="X71">
        <v>32.36157</v>
      </c>
      <c r="Y71">
        <v>32.780279999999998</v>
      </c>
      <c r="Z71">
        <v>34.219070000000002</v>
      </c>
      <c r="AA71">
        <v>35.701880000000003</v>
      </c>
      <c r="AB71">
        <v>37.466479999999997</v>
      </c>
      <c r="AC71">
        <v>38.383490000000002</v>
      </c>
      <c r="AD71">
        <v>38.803139999999999</v>
      </c>
      <c r="AE71">
        <v>38.819009999999999</v>
      </c>
      <c r="AF71">
        <v>38.447519999999997</v>
      </c>
      <c r="AG71">
        <v>38.005789999999998</v>
      </c>
      <c r="AH71">
        <v>37.465110000000003</v>
      </c>
      <c r="AI71">
        <v>36.379309999999997</v>
      </c>
      <c r="AJ71">
        <v>34.695250000000001</v>
      </c>
      <c r="AK71">
        <v>34.081650000000003</v>
      </c>
      <c r="AL71">
        <v>32.510809999999999</v>
      </c>
      <c r="AM71">
        <v>31.651859999999999</v>
      </c>
      <c r="AN71">
        <v>30.192360000000001</v>
      </c>
      <c r="AO71">
        <v>29.16761</v>
      </c>
      <c r="AP71">
        <v>73.330600000000004</v>
      </c>
      <c r="AQ71">
        <v>72.664699999999996</v>
      </c>
      <c r="AR71">
        <v>71.581549999999993</v>
      </c>
      <c r="AS71">
        <v>70.926519999999996</v>
      </c>
      <c r="AT71">
        <v>69.983369999999994</v>
      </c>
      <c r="AU71">
        <v>69.248940000000005</v>
      </c>
      <c r="AV71">
        <v>68.520139999999998</v>
      </c>
      <c r="AW71">
        <v>71.918859999999995</v>
      </c>
      <c r="AX71">
        <v>73.329269999999994</v>
      </c>
      <c r="AY71">
        <v>76.789270000000002</v>
      </c>
      <c r="AZ71">
        <v>79.78931</v>
      </c>
      <c r="BA71">
        <v>80.374830000000003</v>
      </c>
      <c r="BB71">
        <v>80.614429999999999</v>
      </c>
      <c r="BC71">
        <v>80.190629999999999</v>
      </c>
      <c r="BD71">
        <v>80.078059999999994</v>
      </c>
      <c r="BE71">
        <v>78.894229999999993</v>
      </c>
      <c r="BF71">
        <v>77.789820000000006</v>
      </c>
      <c r="BG71">
        <v>75.31335</v>
      </c>
      <c r="BH71">
        <v>73.586420000000004</v>
      </c>
      <c r="BI71">
        <v>72.478309999999993</v>
      </c>
      <c r="BJ71">
        <v>71.928780000000003</v>
      </c>
      <c r="BK71">
        <v>71.715639999999993</v>
      </c>
      <c r="BL71">
        <v>71.514589999999998</v>
      </c>
      <c r="BM71">
        <v>71.440089999999998</v>
      </c>
      <c r="BN71">
        <v>-0.20530689999999999</v>
      </c>
      <c r="BO71">
        <v>-0.20844599999999999</v>
      </c>
      <c r="BP71">
        <v>-0.20727509999999999</v>
      </c>
      <c r="BQ71">
        <v>-0.2403872</v>
      </c>
      <c r="BR71">
        <v>-0.13817779999999999</v>
      </c>
      <c r="BS71">
        <v>6.7864300000000002E-2</v>
      </c>
      <c r="BT71">
        <v>0.17323079999999999</v>
      </c>
      <c r="BU71">
        <v>-0.1163984</v>
      </c>
      <c r="BV71">
        <v>-0.5490254</v>
      </c>
      <c r="BW71">
        <v>-0.42609370000000002</v>
      </c>
      <c r="BX71">
        <v>-8.6847099999999997E-2</v>
      </c>
      <c r="BY71">
        <v>-4.5684000000000002E-2</v>
      </c>
      <c r="BZ71">
        <v>0.18781059999999999</v>
      </c>
      <c r="CA71">
        <v>0.39060349999999999</v>
      </c>
      <c r="CB71">
        <v>0.70210890000000004</v>
      </c>
      <c r="CC71">
        <v>0.35190250000000001</v>
      </c>
      <c r="CD71">
        <v>0.12807740000000001</v>
      </c>
      <c r="CE71">
        <v>-2.13607E-2</v>
      </c>
      <c r="CF71">
        <v>0.21299190000000001</v>
      </c>
      <c r="CG71">
        <v>4.2735999999999998E-3</v>
      </c>
      <c r="CH71">
        <v>-0.1931194</v>
      </c>
      <c r="CI71">
        <v>-0.25757859999999999</v>
      </c>
      <c r="CJ71">
        <v>-0.46324860000000001</v>
      </c>
      <c r="CK71">
        <v>-0.44291249999999999</v>
      </c>
      <c r="CL71" s="25">
        <v>3.1682000000000002E-2</v>
      </c>
      <c r="CM71" s="25">
        <v>2.18333E-2</v>
      </c>
      <c r="CN71" s="25">
        <v>1.93511E-2</v>
      </c>
      <c r="CO71" s="25">
        <v>1.92289E-2</v>
      </c>
      <c r="CP71" s="25">
        <v>2.2801999999999999E-2</v>
      </c>
      <c r="CQ71" s="25">
        <v>1.76463E-2</v>
      </c>
      <c r="CR71" s="25">
        <v>2.1988899999999999E-2</v>
      </c>
      <c r="CS71" s="25">
        <v>1.8962099999999999E-2</v>
      </c>
      <c r="CT71" s="25">
        <v>2.0709399999999999E-2</v>
      </c>
      <c r="CU71" s="25">
        <v>2.99484E-2</v>
      </c>
      <c r="CV71" s="25">
        <v>3.06494E-2</v>
      </c>
      <c r="CW71" s="25">
        <v>1.31737E-2</v>
      </c>
      <c r="CX71" s="25">
        <v>1.7443500000000001E-2</v>
      </c>
      <c r="CY71" s="25">
        <v>5.0262800000000003E-2</v>
      </c>
      <c r="CZ71" s="25">
        <v>7.2361900000000007E-2</v>
      </c>
      <c r="DA71" s="25">
        <v>7.5607800000000003E-2</v>
      </c>
      <c r="DB71" s="25">
        <v>8.0826999999999996E-2</v>
      </c>
      <c r="DC71" s="25">
        <v>0.12339</v>
      </c>
      <c r="DD71" s="25">
        <v>0.11605740000000001</v>
      </c>
      <c r="DE71" s="25">
        <v>9.1111399999999995E-2</v>
      </c>
      <c r="DF71" s="25">
        <v>7.6022599999999996E-2</v>
      </c>
      <c r="DG71" s="25">
        <v>3.48638E-2</v>
      </c>
      <c r="DH71" s="25">
        <v>4.0860199999999999E-2</v>
      </c>
      <c r="DI71" s="25">
        <v>3.3372199999999998E-2</v>
      </c>
    </row>
    <row r="72" spans="1:113" x14ac:dyDescent="0.25">
      <c r="A72" t="str">
        <f t="shared" si="1"/>
        <v>All_All_All_No_All_All_44104</v>
      </c>
      <c r="B72" t="s">
        <v>155</v>
      </c>
      <c r="C72" t="s">
        <v>194</v>
      </c>
      <c r="D72" t="s">
        <v>2</v>
      </c>
      <c r="E72" t="s">
        <v>2</v>
      </c>
      <c r="F72" t="s">
        <v>2</v>
      </c>
      <c r="G72" t="s">
        <v>206</v>
      </c>
      <c r="H72" t="s">
        <v>2</v>
      </c>
      <c r="I72" t="s">
        <v>2</v>
      </c>
      <c r="J72" s="11">
        <v>44104</v>
      </c>
      <c r="K72">
        <v>15</v>
      </c>
      <c r="L72">
        <v>18</v>
      </c>
      <c r="M72">
        <v>13728</v>
      </c>
      <c r="N72">
        <v>0</v>
      </c>
      <c r="O72">
        <v>0</v>
      </c>
      <c r="P72">
        <v>0</v>
      </c>
      <c r="Q72">
        <v>0</v>
      </c>
      <c r="R72">
        <v>29.090949999999999</v>
      </c>
      <c r="S72">
        <v>28.21585</v>
      </c>
      <c r="T72">
        <v>27.520420000000001</v>
      </c>
      <c r="U72">
        <v>27.367229999999999</v>
      </c>
      <c r="V72">
        <v>28.074839999999998</v>
      </c>
      <c r="W72">
        <v>30.501650000000001</v>
      </c>
      <c r="X72">
        <v>34.439300000000003</v>
      </c>
      <c r="Y72">
        <v>37.238370000000003</v>
      </c>
      <c r="Z72">
        <v>40.969070000000002</v>
      </c>
      <c r="AA72">
        <v>44.603490000000001</v>
      </c>
      <c r="AB72">
        <v>48.245550000000001</v>
      </c>
      <c r="AC72">
        <v>50.597700000000003</v>
      </c>
      <c r="AD72">
        <v>51.755490000000002</v>
      </c>
      <c r="AE72">
        <v>51.965359999999997</v>
      </c>
      <c r="AF72">
        <v>51.587710000000001</v>
      </c>
      <c r="AG72">
        <v>50.90869</v>
      </c>
      <c r="AH72">
        <v>48.74268</v>
      </c>
      <c r="AI72">
        <v>45.805970000000002</v>
      </c>
      <c r="AJ72">
        <v>42.331220000000002</v>
      </c>
      <c r="AK72">
        <v>39.894750000000002</v>
      </c>
      <c r="AL72">
        <v>37.068129999999996</v>
      </c>
      <c r="AM72">
        <v>35.038060000000002</v>
      </c>
      <c r="AN72">
        <v>32.615009999999998</v>
      </c>
      <c r="AO72">
        <v>30.642790000000002</v>
      </c>
      <c r="AP72">
        <v>67.503299999999996</v>
      </c>
      <c r="AQ72">
        <v>67.436049999999994</v>
      </c>
      <c r="AR72">
        <v>66.829059999999998</v>
      </c>
      <c r="AS72">
        <v>67.751249999999999</v>
      </c>
      <c r="AT72">
        <v>68.285669999999996</v>
      </c>
      <c r="AU72">
        <v>69.694450000000003</v>
      </c>
      <c r="AV72">
        <v>69.911749999999998</v>
      </c>
      <c r="AW72">
        <v>75.859740000000002</v>
      </c>
      <c r="AX72">
        <v>83.248509999999996</v>
      </c>
      <c r="AY72">
        <v>87.958029999999994</v>
      </c>
      <c r="AZ72">
        <v>94.287899999999993</v>
      </c>
      <c r="BA72">
        <v>95.841390000000004</v>
      </c>
      <c r="BB72">
        <v>94.94435</v>
      </c>
      <c r="BC72">
        <v>93.946960000000004</v>
      </c>
      <c r="BD72">
        <v>94.394369999999995</v>
      </c>
      <c r="BE72">
        <v>95.955569999999994</v>
      </c>
      <c r="BF72">
        <v>94.576369999999997</v>
      </c>
      <c r="BG72">
        <v>88.390029999999996</v>
      </c>
      <c r="BH72">
        <v>83.623249999999999</v>
      </c>
      <c r="BI72">
        <v>80.513300000000001</v>
      </c>
      <c r="BJ72">
        <v>77.362549999999999</v>
      </c>
      <c r="BK72">
        <v>75.593860000000006</v>
      </c>
      <c r="BL72">
        <v>73.529340000000005</v>
      </c>
      <c r="BM72">
        <v>72.653540000000007</v>
      </c>
      <c r="BN72">
        <v>-0.15083589999999999</v>
      </c>
      <c r="BO72">
        <v>-0.15013380000000001</v>
      </c>
      <c r="BP72">
        <v>-5.2954000000000001E-2</v>
      </c>
      <c r="BQ72">
        <v>-1.2363300000000001E-2</v>
      </c>
      <c r="BR72">
        <v>-2.5637799999999999E-2</v>
      </c>
      <c r="BS72">
        <v>5.2839299999999999E-2</v>
      </c>
      <c r="BT72">
        <v>0.2837846</v>
      </c>
      <c r="BU72">
        <v>0.37168079999999998</v>
      </c>
      <c r="BV72">
        <v>0.1064066</v>
      </c>
      <c r="BW72">
        <v>-0.1388163</v>
      </c>
      <c r="BX72">
        <v>-0.35319159999999999</v>
      </c>
      <c r="BY72">
        <v>-0.23682610000000001</v>
      </c>
      <c r="BZ72">
        <v>-4.2338899999999999E-2</v>
      </c>
      <c r="CA72">
        <v>0.36567319999999998</v>
      </c>
      <c r="CB72">
        <v>0.8345825</v>
      </c>
      <c r="CC72">
        <v>0.51871840000000002</v>
      </c>
      <c r="CD72">
        <v>0.20942949999999999</v>
      </c>
      <c r="CE72">
        <v>0.17170009999999999</v>
      </c>
      <c r="CF72">
        <v>-0.11605550000000001</v>
      </c>
      <c r="CG72">
        <v>-0.32700980000000002</v>
      </c>
      <c r="CH72">
        <v>-0.42746869999999998</v>
      </c>
      <c r="CI72">
        <v>-0.51236289999999995</v>
      </c>
      <c r="CJ72">
        <v>-0.4801281</v>
      </c>
      <c r="CK72">
        <v>-0.3651025</v>
      </c>
      <c r="CL72" s="25">
        <v>1.0612399999999999E-2</v>
      </c>
      <c r="CM72" s="25">
        <v>1.17255E-2</v>
      </c>
      <c r="CN72" s="25">
        <v>1.02261E-2</v>
      </c>
      <c r="CO72" s="25">
        <v>9.2040999999999998E-3</v>
      </c>
      <c r="CP72" s="25">
        <v>8.3040000000000006E-3</v>
      </c>
      <c r="CQ72" s="25">
        <v>7.6845999999999998E-3</v>
      </c>
      <c r="CR72" s="25">
        <v>9.2067999999999994E-3</v>
      </c>
      <c r="CS72" s="25">
        <v>7.0123E-3</v>
      </c>
      <c r="CT72" s="25">
        <v>5.4837000000000002E-3</v>
      </c>
      <c r="CU72" s="25">
        <v>7.8556000000000008E-3</v>
      </c>
      <c r="CV72" s="25">
        <v>1.14655E-2</v>
      </c>
      <c r="CW72" s="25">
        <v>5.2563000000000002E-3</v>
      </c>
      <c r="CX72" s="25">
        <v>7.7234000000000001E-3</v>
      </c>
      <c r="CY72" s="25">
        <v>1.68986E-2</v>
      </c>
      <c r="CZ72" s="25">
        <v>6.0104499999999998E-2</v>
      </c>
      <c r="DA72" s="25">
        <v>6.7960300000000001E-2</v>
      </c>
      <c r="DB72" s="25">
        <v>7.0432599999999998E-2</v>
      </c>
      <c r="DC72" s="25">
        <v>7.6730699999999999E-2</v>
      </c>
      <c r="DD72" s="25">
        <v>4.45184E-2</v>
      </c>
      <c r="DE72" s="25">
        <v>3.5040599999999998E-2</v>
      </c>
      <c r="DF72" s="25">
        <v>3.32562E-2</v>
      </c>
      <c r="DG72" s="25">
        <v>1.43132E-2</v>
      </c>
      <c r="DH72" s="25">
        <v>1.48206E-2</v>
      </c>
      <c r="DI72" s="25">
        <v>1.4388E-2</v>
      </c>
    </row>
    <row r="73" spans="1:113" x14ac:dyDescent="0.25">
      <c r="A73" t="str">
        <f t="shared" si="1"/>
        <v>All_All_All_No_All_All_44105</v>
      </c>
      <c r="B73" t="s">
        <v>155</v>
      </c>
      <c r="C73" t="s">
        <v>194</v>
      </c>
      <c r="D73" t="s">
        <v>2</v>
      </c>
      <c r="E73" t="s">
        <v>2</v>
      </c>
      <c r="F73" t="s">
        <v>2</v>
      </c>
      <c r="G73" t="s">
        <v>206</v>
      </c>
      <c r="H73" t="s">
        <v>2</v>
      </c>
      <c r="I73" t="s">
        <v>2</v>
      </c>
      <c r="J73" s="11">
        <v>44105</v>
      </c>
      <c r="K73">
        <v>15</v>
      </c>
      <c r="L73">
        <v>18</v>
      </c>
      <c r="M73">
        <v>13726</v>
      </c>
      <c r="N73">
        <v>0</v>
      </c>
      <c r="O73">
        <v>0</v>
      </c>
      <c r="P73">
        <v>0</v>
      </c>
      <c r="Q73">
        <v>0</v>
      </c>
      <c r="R73">
        <v>29.48179</v>
      </c>
      <c r="S73">
        <v>28.384599999999999</v>
      </c>
      <c r="T73">
        <v>27.709810000000001</v>
      </c>
      <c r="U73">
        <v>27.735869999999998</v>
      </c>
      <c r="V73">
        <v>28.54533</v>
      </c>
      <c r="W73">
        <v>30.83315</v>
      </c>
      <c r="X73">
        <v>34.333280000000002</v>
      </c>
      <c r="Y73">
        <v>36.687899999999999</v>
      </c>
      <c r="Z73">
        <v>40.29692</v>
      </c>
      <c r="AA73">
        <v>44.279980000000002</v>
      </c>
      <c r="AB73">
        <v>48.088099999999997</v>
      </c>
      <c r="AC73">
        <v>50.444589999999998</v>
      </c>
      <c r="AD73">
        <v>51.588070000000002</v>
      </c>
      <c r="AE73">
        <v>51.94014</v>
      </c>
      <c r="AF73">
        <v>50.771349999999998</v>
      </c>
      <c r="AG73">
        <v>49.985900000000001</v>
      </c>
      <c r="AH73">
        <v>48.105879999999999</v>
      </c>
      <c r="AI73">
        <v>45.441160000000004</v>
      </c>
      <c r="AJ73">
        <v>42.196919999999999</v>
      </c>
      <c r="AK73">
        <v>39.872979999999998</v>
      </c>
      <c r="AL73">
        <v>37.190489999999997</v>
      </c>
      <c r="AM73">
        <v>35.294490000000003</v>
      </c>
      <c r="AN73">
        <v>32.727710000000002</v>
      </c>
      <c r="AO73">
        <v>30.33935</v>
      </c>
      <c r="AP73">
        <v>72.219800000000006</v>
      </c>
      <c r="AQ73">
        <v>71.584010000000006</v>
      </c>
      <c r="AR73">
        <v>70.246930000000006</v>
      </c>
      <c r="AS73">
        <v>69.491680000000002</v>
      </c>
      <c r="AT73">
        <v>67.449680000000001</v>
      </c>
      <c r="AU73">
        <v>67.615430000000003</v>
      </c>
      <c r="AV73">
        <v>67.256</v>
      </c>
      <c r="AW73">
        <v>73.763959999999997</v>
      </c>
      <c r="AX73">
        <v>82.073350000000005</v>
      </c>
      <c r="AY73">
        <v>89.461609999999993</v>
      </c>
      <c r="AZ73">
        <v>94.746889999999993</v>
      </c>
      <c r="BA73">
        <v>97.249170000000007</v>
      </c>
      <c r="BB73">
        <v>97.926109999999994</v>
      </c>
      <c r="BC73">
        <v>97.408680000000004</v>
      </c>
      <c r="BD73">
        <v>95.009129999999999</v>
      </c>
      <c r="BE73">
        <v>93.265389999999996</v>
      </c>
      <c r="BF73">
        <v>91.557259999999999</v>
      </c>
      <c r="BG73">
        <v>86.497020000000006</v>
      </c>
      <c r="BH73">
        <v>81.025109999999998</v>
      </c>
      <c r="BI73">
        <v>76.918790000000001</v>
      </c>
      <c r="BJ73">
        <v>74.648610000000005</v>
      </c>
      <c r="BK73">
        <v>73.473209999999995</v>
      </c>
      <c r="BL73">
        <v>71.412700000000001</v>
      </c>
      <c r="BM73">
        <v>69.684209999999993</v>
      </c>
      <c r="BN73">
        <v>-0.2481603</v>
      </c>
      <c r="BO73">
        <v>-0.21160309999999999</v>
      </c>
      <c r="BP73">
        <v>-4.9576000000000002E-2</v>
      </c>
      <c r="BQ73">
        <v>-2.9521200000000001E-2</v>
      </c>
      <c r="BR73">
        <v>-8.2199999999999999E-3</v>
      </c>
      <c r="BS73">
        <v>8.7748499999999993E-2</v>
      </c>
      <c r="BT73">
        <v>0.28027429999999998</v>
      </c>
      <c r="BU73">
        <v>0.30971779999999999</v>
      </c>
      <c r="BV73">
        <v>4.8438599999999998E-2</v>
      </c>
      <c r="BW73">
        <v>-9.9852399999999994E-2</v>
      </c>
      <c r="BX73">
        <v>-0.35676020000000003</v>
      </c>
      <c r="BY73">
        <v>-0.23689850000000001</v>
      </c>
      <c r="BZ73">
        <v>-5.2292100000000001E-2</v>
      </c>
      <c r="CA73">
        <v>0.37580550000000001</v>
      </c>
      <c r="CB73">
        <v>0.83689150000000001</v>
      </c>
      <c r="CC73">
        <v>0.52382980000000001</v>
      </c>
      <c r="CD73">
        <v>0.2113215</v>
      </c>
      <c r="CE73">
        <v>0.18166560000000001</v>
      </c>
      <c r="CF73">
        <v>-4.4061799999999998E-2</v>
      </c>
      <c r="CG73">
        <v>-0.2371682</v>
      </c>
      <c r="CH73">
        <v>-0.36475350000000001</v>
      </c>
      <c r="CI73">
        <v>-0.34192869999999997</v>
      </c>
      <c r="CJ73">
        <v>-0.36237419999999998</v>
      </c>
      <c r="CK73">
        <v>-0.25327290000000002</v>
      </c>
      <c r="CL73" s="25">
        <v>9.7030999999999992E-3</v>
      </c>
      <c r="CM73" s="25">
        <v>1.03944E-2</v>
      </c>
      <c r="CN73" s="25">
        <v>8.5231000000000005E-3</v>
      </c>
      <c r="CO73" s="25">
        <v>8.6473000000000001E-3</v>
      </c>
      <c r="CP73" s="25">
        <v>8.7144000000000006E-3</v>
      </c>
      <c r="CQ73" s="25">
        <v>8.0698000000000002E-3</v>
      </c>
      <c r="CR73" s="25">
        <v>8.9531000000000003E-3</v>
      </c>
      <c r="CS73" s="25">
        <v>6.4765999999999999E-3</v>
      </c>
      <c r="CT73" s="25">
        <v>5.4828999999999998E-3</v>
      </c>
      <c r="CU73" s="25">
        <v>7.7305000000000004E-3</v>
      </c>
      <c r="CV73" s="25">
        <v>9.9853000000000008E-3</v>
      </c>
      <c r="CW73" s="25">
        <v>5.7559000000000004E-3</v>
      </c>
      <c r="CX73" s="25">
        <v>8.5608000000000004E-3</v>
      </c>
      <c r="CY73" s="25">
        <v>1.94685E-2</v>
      </c>
      <c r="CZ73" s="25">
        <v>6.3470200000000004E-2</v>
      </c>
      <c r="DA73" s="25">
        <v>6.3411999999999996E-2</v>
      </c>
      <c r="DB73" s="25">
        <v>6.14964E-2</v>
      </c>
      <c r="DC73" s="25">
        <v>6.9166000000000005E-2</v>
      </c>
      <c r="DD73" s="25">
        <v>3.6149199999999999E-2</v>
      </c>
      <c r="DE73" s="25">
        <v>2.5673399999999999E-2</v>
      </c>
      <c r="DF73" s="25">
        <v>2.74481E-2</v>
      </c>
      <c r="DG73" s="25">
        <v>1.4874399999999999E-2</v>
      </c>
      <c r="DH73" s="25">
        <v>1.4959399999999999E-2</v>
      </c>
      <c r="DI73" s="25">
        <v>1.44762E-2</v>
      </c>
    </row>
    <row r="74" spans="1:113" x14ac:dyDescent="0.25">
      <c r="A74" t="str">
        <f t="shared" si="1"/>
        <v>All_All_All_Yes_All_All_44060</v>
      </c>
      <c r="B74" t="s">
        <v>155</v>
      </c>
      <c r="C74" t="s">
        <v>195</v>
      </c>
      <c r="D74" t="s">
        <v>2</v>
      </c>
      <c r="E74" t="s">
        <v>2</v>
      </c>
      <c r="F74" t="s">
        <v>2</v>
      </c>
      <c r="G74" t="s">
        <v>207</v>
      </c>
      <c r="H74" t="s">
        <v>2</v>
      </c>
      <c r="I74" t="s">
        <v>2</v>
      </c>
      <c r="J74" s="11">
        <v>44060</v>
      </c>
      <c r="K74">
        <v>15</v>
      </c>
      <c r="L74">
        <v>18</v>
      </c>
      <c r="M74">
        <v>39</v>
      </c>
      <c r="N74">
        <v>0</v>
      </c>
      <c r="O74">
        <v>0</v>
      </c>
      <c r="P74">
        <v>0</v>
      </c>
      <c r="Q74">
        <v>0</v>
      </c>
      <c r="R74">
        <v>57.64199</v>
      </c>
      <c r="S74">
        <v>56.657049999999998</v>
      </c>
      <c r="T74">
        <v>53.9709</v>
      </c>
      <c r="U74">
        <v>51.84872</v>
      </c>
      <c r="V74">
        <v>49.973460000000003</v>
      </c>
      <c r="W74">
        <v>52.721220000000002</v>
      </c>
      <c r="X74">
        <v>67.414619999999999</v>
      </c>
      <c r="Y74">
        <v>72.224490000000003</v>
      </c>
      <c r="Z74">
        <v>80.37679</v>
      </c>
      <c r="AA74">
        <v>85.211539999999999</v>
      </c>
      <c r="AB74">
        <v>100.2924</v>
      </c>
      <c r="AC74">
        <v>109.9135</v>
      </c>
      <c r="AD74">
        <v>113.12009999999999</v>
      </c>
      <c r="AE74">
        <v>116.2069</v>
      </c>
      <c r="AF74">
        <v>119.2497</v>
      </c>
      <c r="AG74">
        <v>111.5296</v>
      </c>
      <c r="AH74">
        <v>95.803849999999997</v>
      </c>
      <c r="AI74">
        <v>89.738010000000003</v>
      </c>
      <c r="AJ74">
        <v>91.932950000000005</v>
      </c>
      <c r="AK74">
        <v>86.294619999999995</v>
      </c>
      <c r="AL74">
        <v>79.584739999999996</v>
      </c>
      <c r="AM74">
        <v>70.211600000000004</v>
      </c>
      <c r="AN74">
        <v>63.722239999999999</v>
      </c>
      <c r="AO74">
        <v>60.120060000000002</v>
      </c>
      <c r="AP74">
        <v>71.442599999999999</v>
      </c>
      <c r="AQ74">
        <v>71.111109999999996</v>
      </c>
      <c r="AR74">
        <v>70.120369999999994</v>
      </c>
      <c r="AS74">
        <v>69.962969999999999</v>
      </c>
      <c r="AT74">
        <v>70.820369999999997</v>
      </c>
      <c r="AU74">
        <v>71.822220000000002</v>
      </c>
      <c r="AV74">
        <v>72.848140000000001</v>
      </c>
      <c r="AW74">
        <v>75.553700000000006</v>
      </c>
      <c r="AX74">
        <v>77.422229999999999</v>
      </c>
      <c r="AY74">
        <v>79.211110000000005</v>
      </c>
      <c r="AZ74">
        <v>83.879630000000006</v>
      </c>
      <c r="BA74">
        <v>88.337040000000002</v>
      </c>
      <c r="BB74">
        <v>89.42407</v>
      </c>
      <c r="BC74">
        <v>91.061109999999999</v>
      </c>
      <c r="BD74">
        <v>92.842590000000001</v>
      </c>
      <c r="BE74">
        <v>91.848140000000001</v>
      </c>
      <c r="BF74">
        <v>89.28519</v>
      </c>
      <c r="BG74">
        <v>87.318520000000007</v>
      </c>
      <c r="BH74">
        <v>81.594440000000006</v>
      </c>
      <c r="BI74">
        <v>77.259259999999998</v>
      </c>
      <c r="BJ74">
        <v>74.685190000000006</v>
      </c>
      <c r="BK74">
        <v>73.26482</v>
      </c>
      <c r="BL74">
        <v>72.562970000000007</v>
      </c>
      <c r="BM74">
        <v>72.068520000000007</v>
      </c>
      <c r="BN74">
        <v>0.37822749999999999</v>
      </c>
      <c r="BO74">
        <v>9.6921599999999997E-2</v>
      </c>
      <c r="BP74">
        <v>-0.26431969999999999</v>
      </c>
      <c r="BQ74">
        <v>-0.41652280000000003</v>
      </c>
      <c r="BR74" s="25">
        <v>0.1873351</v>
      </c>
      <c r="BS74">
        <v>0.47866720000000001</v>
      </c>
      <c r="BT74">
        <v>0.5766867</v>
      </c>
      <c r="BU74">
        <v>-0.33163169999999997</v>
      </c>
      <c r="BV74">
        <v>-0.27573209999999998</v>
      </c>
      <c r="BW74">
        <v>-0.40069850000000001</v>
      </c>
      <c r="BX74">
        <v>-0.16133400000000001</v>
      </c>
      <c r="BY74">
        <v>2.6657999999999999E-3</v>
      </c>
      <c r="BZ74">
        <v>0.11222409999999999</v>
      </c>
      <c r="CA74">
        <v>1.2078869999999999</v>
      </c>
      <c r="CB74">
        <v>1.8554580000000001</v>
      </c>
      <c r="CC74">
        <v>0.92629240000000002</v>
      </c>
      <c r="CD74">
        <v>0.76663879999999995</v>
      </c>
      <c r="CE74">
        <v>1.960208</v>
      </c>
      <c r="CF74">
        <v>1.586373</v>
      </c>
      <c r="CG74">
        <v>1.005172</v>
      </c>
      <c r="CH74">
        <v>-0.47917140000000003</v>
      </c>
      <c r="CI74">
        <v>-1.161907</v>
      </c>
      <c r="CJ74">
        <v>-1.2959700000000001</v>
      </c>
      <c r="CK74">
        <v>-0.89274600000000004</v>
      </c>
      <c r="CL74" s="25">
        <v>4.404884</v>
      </c>
      <c r="CM74" s="25">
        <v>4.9661280000000003</v>
      </c>
      <c r="CN74" s="25">
        <v>4.0049989999999998</v>
      </c>
      <c r="CO74" s="25">
        <v>3.5240960000000001</v>
      </c>
      <c r="CP74" s="25">
        <v>2.9495640000000001</v>
      </c>
      <c r="CQ74" s="25">
        <v>2.3993570000000002</v>
      </c>
      <c r="CR74" s="25">
        <v>2.5140259999999999</v>
      </c>
      <c r="CS74" s="25">
        <v>1.7958019999999999</v>
      </c>
      <c r="CT74" s="25">
        <v>2.1433949999999999</v>
      </c>
      <c r="CU74" s="25">
        <v>3.9640819999999999</v>
      </c>
      <c r="CV74" s="25">
        <v>4.1069399999999998</v>
      </c>
      <c r="CW74" s="25">
        <v>1.5337400000000001</v>
      </c>
      <c r="CX74" s="25">
        <v>1.713638</v>
      </c>
      <c r="CY74" s="25">
        <v>2.5831909999999998</v>
      </c>
      <c r="CZ74" s="25">
        <v>6.5430890000000002</v>
      </c>
      <c r="DA74" s="25">
        <v>8.3895680000000006</v>
      </c>
      <c r="DB74" s="25">
        <v>7.940887</v>
      </c>
      <c r="DC74" s="25">
        <v>10.27275</v>
      </c>
      <c r="DD74" s="25">
        <v>8.909751</v>
      </c>
      <c r="DE74" s="25">
        <v>8.25014</v>
      </c>
      <c r="DF74" s="25">
        <v>8.9042250000000003</v>
      </c>
      <c r="DG74" s="25">
        <v>2.80782</v>
      </c>
      <c r="DH74" s="25">
        <v>3.2337389999999999</v>
      </c>
      <c r="DI74" s="25">
        <v>3.0709610000000001</v>
      </c>
    </row>
    <row r="75" spans="1:113" x14ac:dyDescent="0.25">
      <c r="A75" t="str">
        <f t="shared" si="1"/>
        <v>All_All_All_Yes_All_All_44061</v>
      </c>
      <c r="B75" t="s">
        <v>155</v>
      </c>
      <c r="C75" t="s">
        <v>195</v>
      </c>
      <c r="D75" t="s">
        <v>2</v>
      </c>
      <c r="E75" t="s">
        <v>2</v>
      </c>
      <c r="F75" t="s">
        <v>2</v>
      </c>
      <c r="G75" t="s">
        <v>207</v>
      </c>
      <c r="H75" t="s">
        <v>2</v>
      </c>
      <c r="I75" t="s">
        <v>2</v>
      </c>
      <c r="J75" s="11">
        <v>44061</v>
      </c>
      <c r="K75">
        <v>15</v>
      </c>
      <c r="L75">
        <v>18</v>
      </c>
      <c r="M75">
        <v>40</v>
      </c>
      <c r="N75">
        <v>0</v>
      </c>
      <c r="O75">
        <v>0</v>
      </c>
      <c r="P75">
        <v>0</v>
      </c>
      <c r="Q75">
        <v>0</v>
      </c>
      <c r="R75">
        <v>70.305130000000005</v>
      </c>
      <c r="S75">
        <v>67.290000000000006</v>
      </c>
      <c r="T75">
        <v>59.653869999999998</v>
      </c>
      <c r="U75">
        <v>59.174619999999997</v>
      </c>
      <c r="V75">
        <v>58.653619999999997</v>
      </c>
      <c r="W75">
        <v>61.315620000000003</v>
      </c>
      <c r="X75">
        <v>90.698880000000003</v>
      </c>
      <c r="Y75">
        <v>99.942250000000001</v>
      </c>
      <c r="Z75">
        <v>115.7238</v>
      </c>
      <c r="AA75">
        <v>131.8897</v>
      </c>
      <c r="AB75">
        <v>140.66139999999999</v>
      </c>
      <c r="AC75">
        <v>155.50239999999999</v>
      </c>
      <c r="AD75">
        <v>151.25710000000001</v>
      </c>
      <c r="AE75">
        <v>148.2757</v>
      </c>
      <c r="AF75">
        <v>142.11609999999999</v>
      </c>
      <c r="AG75">
        <v>111.3379</v>
      </c>
      <c r="AH75">
        <v>90.059880000000007</v>
      </c>
      <c r="AI75">
        <v>83.831379999999996</v>
      </c>
      <c r="AJ75">
        <v>81.545500000000004</v>
      </c>
      <c r="AK75">
        <v>76.986750000000001</v>
      </c>
      <c r="AL75">
        <v>71.624880000000005</v>
      </c>
      <c r="AM75">
        <v>62.53463</v>
      </c>
      <c r="AN75">
        <v>69.449619999999996</v>
      </c>
      <c r="AO75">
        <v>64.464500000000001</v>
      </c>
      <c r="AP75">
        <v>71.481499999999997</v>
      </c>
      <c r="AQ75">
        <v>71.533330000000007</v>
      </c>
      <c r="AR75">
        <v>71.338890000000006</v>
      </c>
      <c r="AS75">
        <v>71.977779999999996</v>
      </c>
      <c r="AT75">
        <v>72.509259999999998</v>
      </c>
      <c r="AU75">
        <v>72.937029999999993</v>
      </c>
      <c r="AV75">
        <v>73.953699999999998</v>
      </c>
      <c r="AW75">
        <v>78.903700000000001</v>
      </c>
      <c r="AX75">
        <v>82.629630000000006</v>
      </c>
      <c r="AY75">
        <v>89.975930000000005</v>
      </c>
      <c r="AZ75">
        <v>93.881479999999996</v>
      </c>
      <c r="BA75">
        <v>97.20926</v>
      </c>
      <c r="BB75">
        <v>97.670370000000005</v>
      </c>
      <c r="BC75">
        <v>89.616669999999999</v>
      </c>
      <c r="BD75">
        <v>88.185190000000006</v>
      </c>
      <c r="BE75">
        <v>88.042590000000004</v>
      </c>
      <c r="BF75">
        <v>88.470370000000003</v>
      </c>
      <c r="BG75">
        <v>86.157409999999999</v>
      </c>
      <c r="BH75">
        <v>81.859260000000006</v>
      </c>
      <c r="BI75">
        <v>78.48518</v>
      </c>
      <c r="BJ75">
        <v>76.383330000000001</v>
      </c>
      <c r="BK75">
        <v>75.151859999999999</v>
      </c>
      <c r="BL75">
        <v>74.396289999999993</v>
      </c>
      <c r="BM75">
        <v>73.420370000000005</v>
      </c>
      <c r="BN75">
        <v>-0.53864849999999997</v>
      </c>
      <c r="BO75">
        <v>-0.30758550000000001</v>
      </c>
      <c r="BP75">
        <v>5.1630000000000003E-4</v>
      </c>
      <c r="BQ75">
        <v>-6.7733199999999993E-2</v>
      </c>
      <c r="BR75" s="25">
        <v>0.1457891</v>
      </c>
      <c r="BS75">
        <v>-0.35810009999999998</v>
      </c>
      <c r="BT75">
        <v>-7.9627900000000001E-2</v>
      </c>
      <c r="BU75">
        <v>0.56284279999999998</v>
      </c>
      <c r="BV75">
        <v>0.38685740000000002</v>
      </c>
      <c r="BW75">
        <v>0.19301189999999999</v>
      </c>
      <c r="BX75">
        <v>-1.4971049999999999</v>
      </c>
      <c r="BY75">
        <v>-0.86304919999999996</v>
      </c>
      <c r="BZ75">
        <v>-0.1634034</v>
      </c>
      <c r="CA75">
        <v>1.5168410000000001</v>
      </c>
      <c r="CB75">
        <v>4.0096410000000002</v>
      </c>
      <c r="CC75">
        <v>2.9370129999999999</v>
      </c>
      <c r="CD75">
        <v>2.543571</v>
      </c>
      <c r="CE75">
        <v>2.9032830000000001</v>
      </c>
      <c r="CF75">
        <v>1.8440780000000001</v>
      </c>
      <c r="CG75">
        <v>0.35375119999999999</v>
      </c>
      <c r="CH75">
        <v>-0.75207780000000002</v>
      </c>
      <c r="CI75">
        <v>-1.370814</v>
      </c>
      <c r="CJ75">
        <v>-1.137662</v>
      </c>
      <c r="CK75">
        <v>-0.60608269999999997</v>
      </c>
      <c r="CL75" s="25">
        <v>3.6828400000000001</v>
      </c>
      <c r="CM75" s="25">
        <v>4.2213529999999997</v>
      </c>
      <c r="CN75" s="25">
        <v>3.8251759999999999</v>
      </c>
      <c r="CO75" s="25">
        <v>3.6028440000000002</v>
      </c>
      <c r="CP75" s="25">
        <v>3.1749260000000001</v>
      </c>
      <c r="CQ75" s="25">
        <v>3.3195990000000002</v>
      </c>
      <c r="CR75" s="25">
        <v>3.4407559999999999</v>
      </c>
      <c r="CS75" s="25">
        <v>2.5223200000000001</v>
      </c>
      <c r="CT75" s="25">
        <v>2.2625310000000001</v>
      </c>
      <c r="CU75" s="25">
        <v>4.3163169999999997</v>
      </c>
      <c r="CV75" s="25">
        <v>4.5763829999999999</v>
      </c>
      <c r="CW75" s="25">
        <v>1.6412979999999999</v>
      </c>
      <c r="CX75" s="25">
        <v>1.824479</v>
      </c>
      <c r="CY75" s="25">
        <v>3.5384350000000002</v>
      </c>
      <c r="CZ75" s="25">
        <v>6.8169320000000004</v>
      </c>
      <c r="DA75" s="25">
        <v>8.9839529999999996</v>
      </c>
      <c r="DB75" s="25">
        <v>10.673400000000001</v>
      </c>
      <c r="DC75" s="25">
        <v>13.51895</v>
      </c>
      <c r="DD75" s="25">
        <v>11.126609999999999</v>
      </c>
      <c r="DE75" s="25">
        <v>10.66099</v>
      </c>
      <c r="DF75" s="25">
        <v>11.8095</v>
      </c>
      <c r="DG75" s="25">
        <v>2.8832429999999998</v>
      </c>
      <c r="DH75" s="25">
        <v>3.8460160000000001</v>
      </c>
      <c r="DI75" s="25">
        <v>3.3334670000000002</v>
      </c>
    </row>
    <row r="76" spans="1:113" x14ac:dyDescent="0.25">
      <c r="A76" t="str">
        <f t="shared" si="1"/>
        <v>All_All_All_Yes_All_All_44062</v>
      </c>
      <c r="B76" t="s">
        <v>155</v>
      </c>
      <c r="C76" t="s">
        <v>195</v>
      </c>
      <c r="D76" t="s">
        <v>2</v>
      </c>
      <c r="E76" t="s">
        <v>2</v>
      </c>
      <c r="F76" t="s">
        <v>2</v>
      </c>
      <c r="G76" t="s">
        <v>207</v>
      </c>
      <c r="H76" t="s">
        <v>2</v>
      </c>
      <c r="I76" t="s">
        <v>2</v>
      </c>
      <c r="J76" s="11">
        <v>44062</v>
      </c>
      <c r="K76">
        <v>15</v>
      </c>
      <c r="L76">
        <v>18</v>
      </c>
      <c r="M76">
        <v>40</v>
      </c>
      <c r="N76">
        <v>0</v>
      </c>
      <c r="O76">
        <v>0</v>
      </c>
      <c r="P76">
        <v>0</v>
      </c>
      <c r="Q76">
        <v>0</v>
      </c>
      <c r="R76">
        <v>72.542249999999996</v>
      </c>
      <c r="S76">
        <v>67.433120000000002</v>
      </c>
      <c r="T76">
        <v>63.062750000000001</v>
      </c>
      <c r="U76">
        <v>60.093000000000004</v>
      </c>
      <c r="V76">
        <v>57.253120000000003</v>
      </c>
      <c r="W76">
        <v>60.022129999999997</v>
      </c>
      <c r="X76">
        <v>99.548879999999997</v>
      </c>
      <c r="Y76">
        <v>113.801</v>
      </c>
      <c r="Z76">
        <v>123.52249999999999</v>
      </c>
      <c r="AA76">
        <v>123.8985</v>
      </c>
      <c r="AB76">
        <v>147.86080000000001</v>
      </c>
      <c r="AC76">
        <v>154.7756</v>
      </c>
      <c r="AD76">
        <v>157.92599999999999</v>
      </c>
      <c r="AE76">
        <v>158.06729999999999</v>
      </c>
      <c r="AF76">
        <v>155.70349999999999</v>
      </c>
      <c r="AG76">
        <v>119.5264</v>
      </c>
      <c r="AH76">
        <v>106.00530000000001</v>
      </c>
      <c r="AI76">
        <v>96.441749999999999</v>
      </c>
      <c r="AJ76">
        <v>92.358869999999996</v>
      </c>
      <c r="AK76">
        <v>90.873500000000007</v>
      </c>
      <c r="AL76">
        <v>81.077380000000005</v>
      </c>
      <c r="AM76">
        <v>73.156630000000007</v>
      </c>
      <c r="AN76">
        <v>67.373249999999999</v>
      </c>
      <c r="AO76">
        <v>63.608249999999998</v>
      </c>
      <c r="AP76">
        <v>73.342600000000004</v>
      </c>
      <c r="AQ76">
        <v>72.870369999999994</v>
      </c>
      <c r="AR76">
        <v>72.918520000000001</v>
      </c>
      <c r="AS76">
        <v>72.07593</v>
      </c>
      <c r="AT76">
        <v>72.061109999999999</v>
      </c>
      <c r="AU76">
        <v>71.251850000000005</v>
      </c>
      <c r="AV76">
        <v>72.099999999999994</v>
      </c>
      <c r="AW76">
        <v>76.835179999999994</v>
      </c>
      <c r="AX76">
        <v>82.925929999999994</v>
      </c>
      <c r="AY76">
        <v>86.92407</v>
      </c>
      <c r="AZ76">
        <v>89.642589999999998</v>
      </c>
      <c r="BA76">
        <v>91.925929999999994</v>
      </c>
      <c r="BB76">
        <v>90.981480000000005</v>
      </c>
      <c r="BC76">
        <v>91.022220000000004</v>
      </c>
      <c r="BD76">
        <v>89.862960000000001</v>
      </c>
      <c r="BE76">
        <v>89.524069999999995</v>
      </c>
      <c r="BF76">
        <v>88.937029999999993</v>
      </c>
      <c r="BG76">
        <v>86.911109999999994</v>
      </c>
      <c r="BH76">
        <v>80.977779999999996</v>
      </c>
      <c r="BI76">
        <v>76.875919999999994</v>
      </c>
      <c r="BJ76">
        <v>75.198149999999998</v>
      </c>
      <c r="BK76">
        <v>74.664820000000006</v>
      </c>
      <c r="BL76">
        <v>73.366669999999999</v>
      </c>
      <c r="BM76">
        <v>72.975930000000005</v>
      </c>
      <c r="BN76">
        <v>-0.63001479999999999</v>
      </c>
      <c r="BO76">
        <v>-0.31109009999999998</v>
      </c>
      <c r="BP76">
        <v>5.1604200000000003E-2</v>
      </c>
      <c r="BQ76">
        <v>-2.23403E-2</v>
      </c>
      <c r="BR76">
        <v>7.4704800000000002E-2</v>
      </c>
      <c r="BS76">
        <v>-1.75429E-2</v>
      </c>
      <c r="BT76">
        <v>0.18087349999999999</v>
      </c>
      <c r="BU76">
        <v>0.55404350000000002</v>
      </c>
      <c r="BV76">
        <v>0.4361949</v>
      </c>
      <c r="BW76">
        <v>4.5052500000000002E-2</v>
      </c>
      <c r="BX76">
        <v>-1.484772</v>
      </c>
      <c r="BY76">
        <v>-0.86056549999999998</v>
      </c>
      <c r="BZ76">
        <v>-0.17186779999999999</v>
      </c>
      <c r="CA76">
        <v>1.586749</v>
      </c>
      <c r="CB76">
        <v>4.020238</v>
      </c>
      <c r="CC76">
        <v>2.9580549999999999</v>
      </c>
      <c r="CD76">
        <v>2.6760419999999998</v>
      </c>
      <c r="CE76">
        <v>3.0825640000000001</v>
      </c>
      <c r="CF76">
        <v>1.7266269999999999</v>
      </c>
      <c r="CG76">
        <v>0.22399620000000001</v>
      </c>
      <c r="CH76">
        <v>-0.98137870000000005</v>
      </c>
      <c r="CI76">
        <v>-1.433322</v>
      </c>
      <c r="CJ76">
        <v>-1.1675040000000001</v>
      </c>
      <c r="CK76">
        <v>-0.62668190000000001</v>
      </c>
      <c r="CL76" s="25">
        <v>3.408585</v>
      </c>
      <c r="CM76" s="25">
        <v>3.9653689999999999</v>
      </c>
      <c r="CN76" s="25">
        <v>3.5167039999999998</v>
      </c>
      <c r="CO76" s="25">
        <v>3.198105</v>
      </c>
      <c r="CP76" s="25">
        <v>2.8433600000000001</v>
      </c>
      <c r="CQ76" s="25">
        <v>2.8388179999999998</v>
      </c>
      <c r="CR76" s="25">
        <v>3.3019280000000002</v>
      </c>
      <c r="CS76" s="25">
        <v>2.244907</v>
      </c>
      <c r="CT76" s="25">
        <v>1.872182</v>
      </c>
      <c r="CU76" s="25">
        <v>4.0887070000000003</v>
      </c>
      <c r="CV76" s="25">
        <v>3.7428319999999999</v>
      </c>
      <c r="CW76" s="25">
        <v>1.2688280000000001</v>
      </c>
      <c r="CX76" s="25">
        <v>1.6447879999999999</v>
      </c>
      <c r="CY76" s="25">
        <v>2.9169309999999999</v>
      </c>
      <c r="CZ76" s="25">
        <v>5.2462220000000004</v>
      </c>
      <c r="DA76" s="25">
        <v>9.6450049999999994</v>
      </c>
      <c r="DB76" s="25">
        <v>13.880330000000001</v>
      </c>
      <c r="DC76" s="25">
        <v>14.799709999999999</v>
      </c>
      <c r="DD76" s="25">
        <v>9.4806670000000004</v>
      </c>
      <c r="DE76" s="25">
        <v>8.9072399999999998</v>
      </c>
      <c r="DF76" s="25">
        <v>9.2246279999999992</v>
      </c>
      <c r="DG76" s="25">
        <v>2.3145829999999998</v>
      </c>
      <c r="DH76" s="25">
        <v>2.8461219999999998</v>
      </c>
      <c r="DI76" s="25">
        <v>2.695417</v>
      </c>
    </row>
    <row r="77" spans="1:113" x14ac:dyDescent="0.25">
      <c r="A77" t="str">
        <f t="shared" si="1"/>
        <v>All_All_All_Yes_All_All_44063</v>
      </c>
      <c r="B77" t="s">
        <v>155</v>
      </c>
      <c r="C77" t="s">
        <v>195</v>
      </c>
      <c r="D77" t="s">
        <v>2</v>
      </c>
      <c r="E77" t="s">
        <v>2</v>
      </c>
      <c r="F77" t="s">
        <v>2</v>
      </c>
      <c r="G77" t="s">
        <v>207</v>
      </c>
      <c r="H77" t="s">
        <v>2</v>
      </c>
      <c r="I77" t="s">
        <v>2</v>
      </c>
      <c r="J77" s="11">
        <v>44063</v>
      </c>
      <c r="K77">
        <v>15</v>
      </c>
      <c r="L77">
        <v>18</v>
      </c>
      <c r="M77">
        <v>40</v>
      </c>
      <c r="N77">
        <v>0</v>
      </c>
      <c r="O77">
        <v>0</v>
      </c>
      <c r="P77">
        <v>0</v>
      </c>
      <c r="Q77">
        <v>0</v>
      </c>
      <c r="R77">
        <v>73.429249999999996</v>
      </c>
      <c r="S77">
        <v>70.219120000000004</v>
      </c>
      <c r="T77">
        <v>60.762749999999997</v>
      </c>
      <c r="U77">
        <v>61.283880000000003</v>
      </c>
      <c r="V77">
        <v>59.836869999999998</v>
      </c>
      <c r="W77">
        <v>62.774630000000002</v>
      </c>
      <c r="X77">
        <v>103.74209999999999</v>
      </c>
      <c r="Y77">
        <v>115.5834</v>
      </c>
      <c r="Z77">
        <v>121.3969</v>
      </c>
      <c r="AA77">
        <v>129.12610000000001</v>
      </c>
      <c r="AB77">
        <v>140.10659999999999</v>
      </c>
      <c r="AC77">
        <v>157.196</v>
      </c>
      <c r="AD77">
        <v>157.84800000000001</v>
      </c>
      <c r="AE77">
        <v>161.46010000000001</v>
      </c>
      <c r="AF77">
        <v>121.402</v>
      </c>
      <c r="AG77">
        <v>113.0673</v>
      </c>
      <c r="AH77">
        <v>101.51819999999999</v>
      </c>
      <c r="AI77">
        <v>91.056120000000007</v>
      </c>
      <c r="AJ77">
        <v>92.284130000000005</v>
      </c>
      <c r="AK77">
        <v>91.696749999999994</v>
      </c>
      <c r="AL77">
        <v>83.841750000000005</v>
      </c>
      <c r="AM77">
        <v>70.126750000000001</v>
      </c>
      <c r="AN77">
        <v>66.682379999999995</v>
      </c>
      <c r="AO77">
        <v>64.770499999999998</v>
      </c>
      <c r="AP77">
        <v>71.935199999999995</v>
      </c>
      <c r="AQ77">
        <v>71.009259999999998</v>
      </c>
      <c r="AR77">
        <v>70.953699999999998</v>
      </c>
      <c r="AS77">
        <v>71.307400000000001</v>
      </c>
      <c r="AT77">
        <v>70.357410000000002</v>
      </c>
      <c r="AU77">
        <v>70.961110000000005</v>
      </c>
      <c r="AV77">
        <v>71.26482</v>
      </c>
      <c r="AW77">
        <v>74.390739999999994</v>
      </c>
      <c r="AX77">
        <v>79.609260000000006</v>
      </c>
      <c r="AY77">
        <v>85.359260000000006</v>
      </c>
      <c r="AZ77">
        <v>88.409260000000003</v>
      </c>
      <c r="BA77">
        <v>89.198149999999998</v>
      </c>
      <c r="BB77">
        <v>91.044439999999994</v>
      </c>
      <c r="BC77">
        <v>92.894450000000006</v>
      </c>
      <c r="BD77">
        <v>92.80556</v>
      </c>
      <c r="BE77">
        <v>88.811109999999999</v>
      </c>
      <c r="BF77">
        <v>82.294439999999994</v>
      </c>
      <c r="BG77">
        <v>79.438890000000001</v>
      </c>
      <c r="BH77">
        <v>77.005549999999999</v>
      </c>
      <c r="BI77">
        <v>75.01482</v>
      </c>
      <c r="BJ77">
        <v>72.481480000000005</v>
      </c>
      <c r="BK77">
        <v>71.925929999999994</v>
      </c>
      <c r="BL77">
        <v>71.772220000000004</v>
      </c>
      <c r="BM77">
        <v>70.707409999999996</v>
      </c>
      <c r="BN77">
        <v>-0.60649609999999998</v>
      </c>
      <c r="BO77">
        <v>-0.41948570000000002</v>
      </c>
      <c r="BP77">
        <v>-0.13220889999999999</v>
      </c>
      <c r="BQ77">
        <v>-7.0002599999999998E-2</v>
      </c>
      <c r="BR77">
        <v>0.15617039999999999</v>
      </c>
      <c r="BS77">
        <v>-1.4874000000000001E-3</v>
      </c>
      <c r="BT77">
        <v>0.20990320000000001</v>
      </c>
      <c r="BU77">
        <v>0.49572769999999999</v>
      </c>
      <c r="BV77">
        <v>0.187727</v>
      </c>
      <c r="BW77">
        <v>-4.2699599999999997E-2</v>
      </c>
      <c r="BX77">
        <v>-1.45489</v>
      </c>
      <c r="BY77">
        <v>-0.82832260000000002</v>
      </c>
      <c r="BZ77">
        <v>-0.1247328</v>
      </c>
      <c r="CA77">
        <v>1.685044</v>
      </c>
      <c r="CB77">
        <v>4.0211629999999996</v>
      </c>
      <c r="CC77">
        <v>2.7085859999999999</v>
      </c>
      <c r="CD77">
        <v>2.2504430000000002</v>
      </c>
      <c r="CE77">
        <v>2.251296</v>
      </c>
      <c r="CF77">
        <v>1.3635630000000001</v>
      </c>
      <c r="CG77">
        <v>0.14311260000000001</v>
      </c>
      <c r="CH77">
        <v>-1.308953</v>
      </c>
      <c r="CI77">
        <v>-1.4807760000000001</v>
      </c>
      <c r="CJ77">
        <v>-1.228675</v>
      </c>
      <c r="CK77">
        <v>-0.66733589999999998</v>
      </c>
      <c r="CL77" s="25">
        <v>3.4235319999999998</v>
      </c>
      <c r="CM77" s="25">
        <v>3.7787090000000001</v>
      </c>
      <c r="CN77" s="25">
        <v>3.1858300000000002</v>
      </c>
      <c r="CO77" s="25">
        <v>3.2063470000000001</v>
      </c>
      <c r="CP77" s="25">
        <v>3.2236919999999998</v>
      </c>
      <c r="CQ77" s="25">
        <v>4.984</v>
      </c>
      <c r="CR77" s="25">
        <v>2.9009520000000002</v>
      </c>
      <c r="CS77" s="25">
        <v>2.486094</v>
      </c>
      <c r="CT77" s="25">
        <v>2.1128260000000001</v>
      </c>
      <c r="CU77" s="25">
        <v>2.8485309999999999</v>
      </c>
      <c r="CV77" s="25">
        <v>3.8674339999999998</v>
      </c>
      <c r="CW77" s="25">
        <v>1.142225</v>
      </c>
      <c r="CX77" s="25">
        <v>1.430526</v>
      </c>
      <c r="CY77" s="25">
        <v>2.89228</v>
      </c>
      <c r="CZ77" s="25">
        <v>4.4206599999999998</v>
      </c>
      <c r="DA77" s="25">
        <v>7.7894750000000004</v>
      </c>
      <c r="DB77" s="25">
        <v>11.324909999999999</v>
      </c>
      <c r="DC77" s="25">
        <v>15.419639999999999</v>
      </c>
      <c r="DD77" s="25">
        <v>11.569520000000001</v>
      </c>
      <c r="DE77" s="25">
        <v>10.79956</v>
      </c>
      <c r="DF77" s="25">
        <v>11.657450000000001</v>
      </c>
      <c r="DG77" s="25">
        <v>3.1975220000000002</v>
      </c>
      <c r="DH77" s="25">
        <v>3.8979699999999999</v>
      </c>
      <c r="DI77" s="25">
        <v>3.591564</v>
      </c>
    </row>
    <row r="78" spans="1:113" x14ac:dyDescent="0.25">
      <c r="A78" t="str">
        <f t="shared" si="1"/>
        <v>All_All_All_Yes_All_All_44079</v>
      </c>
      <c r="B78" t="s">
        <v>155</v>
      </c>
      <c r="C78" t="s">
        <v>195</v>
      </c>
      <c r="D78" t="s">
        <v>2</v>
      </c>
      <c r="E78" t="s">
        <v>2</v>
      </c>
      <c r="F78" t="s">
        <v>2</v>
      </c>
      <c r="G78" t="s">
        <v>207</v>
      </c>
      <c r="H78" t="s">
        <v>2</v>
      </c>
      <c r="I78" t="s">
        <v>2</v>
      </c>
      <c r="J78" s="11">
        <v>44079</v>
      </c>
      <c r="K78">
        <v>15</v>
      </c>
      <c r="L78">
        <v>18</v>
      </c>
      <c r="M78">
        <v>40</v>
      </c>
      <c r="N78">
        <v>0</v>
      </c>
      <c r="O78">
        <v>0</v>
      </c>
      <c r="P78">
        <v>0</v>
      </c>
      <c r="Q78">
        <v>0</v>
      </c>
      <c r="R78">
        <v>71.245249999999999</v>
      </c>
      <c r="S78">
        <v>64.368750000000006</v>
      </c>
      <c r="T78">
        <v>56.324249999999999</v>
      </c>
      <c r="U78">
        <v>52.735500000000002</v>
      </c>
      <c r="V78">
        <v>50.47663</v>
      </c>
      <c r="W78">
        <v>50.146000000000001</v>
      </c>
      <c r="X78">
        <v>53.941249999999997</v>
      </c>
      <c r="Y78">
        <v>52.993630000000003</v>
      </c>
      <c r="Z78">
        <v>61.176749999999998</v>
      </c>
      <c r="AA78">
        <v>79.827870000000004</v>
      </c>
      <c r="AB78">
        <v>97.364999999999995</v>
      </c>
      <c r="AC78">
        <v>109.64700000000001</v>
      </c>
      <c r="AD78">
        <v>116.7581</v>
      </c>
      <c r="AE78">
        <v>117.7123</v>
      </c>
      <c r="AF78">
        <v>117.2608</v>
      </c>
      <c r="AG78">
        <v>118.5513</v>
      </c>
      <c r="AH78">
        <v>115.062</v>
      </c>
      <c r="AI78">
        <v>110.26690000000001</v>
      </c>
      <c r="AJ78">
        <v>105.0776</v>
      </c>
      <c r="AK78">
        <v>105.9186</v>
      </c>
      <c r="AL78">
        <v>101.4738</v>
      </c>
      <c r="AM78">
        <v>74.647379999999998</v>
      </c>
      <c r="AN78">
        <v>64.161249999999995</v>
      </c>
      <c r="AO78">
        <v>60.351999999999997</v>
      </c>
      <c r="AP78">
        <v>70.531499999999994</v>
      </c>
      <c r="AQ78">
        <v>70.131479999999996</v>
      </c>
      <c r="AR78">
        <v>69.48518</v>
      </c>
      <c r="AS78">
        <v>68.742590000000007</v>
      </c>
      <c r="AT78">
        <v>69.746300000000005</v>
      </c>
      <c r="AU78">
        <v>69.95</v>
      </c>
      <c r="AV78">
        <v>69.935190000000006</v>
      </c>
      <c r="AW78">
        <v>75.733329999999995</v>
      </c>
      <c r="AX78">
        <v>83.811109999999999</v>
      </c>
      <c r="AY78">
        <v>90.566670000000002</v>
      </c>
      <c r="AZ78">
        <v>97.72963</v>
      </c>
      <c r="BA78">
        <v>100.66849999999999</v>
      </c>
      <c r="BB78">
        <v>102.8074</v>
      </c>
      <c r="BC78">
        <v>103.6759</v>
      </c>
      <c r="BD78">
        <v>102.96850000000001</v>
      </c>
      <c r="BE78">
        <v>102.0222</v>
      </c>
      <c r="BF78">
        <v>100.03700000000001</v>
      </c>
      <c r="BG78">
        <v>95.342590000000001</v>
      </c>
      <c r="BH78">
        <v>91.211110000000005</v>
      </c>
      <c r="BI78">
        <v>86.461110000000005</v>
      </c>
      <c r="BJ78">
        <v>83.318520000000007</v>
      </c>
      <c r="BK78">
        <v>79.303700000000006</v>
      </c>
      <c r="BL78">
        <v>77.774069999999995</v>
      </c>
      <c r="BM78">
        <v>76.612960000000001</v>
      </c>
      <c r="BN78">
        <v>-0.5691638</v>
      </c>
      <c r="BO78">
        <v>-0.36594929999999998</v>
      </c>
      <c r="BP78">
        <v>-0.15540660000000001</v>
      </c>
      <c r="BQ78">
        <v>1.7354E-3</v>
      </c>
      <c r="BR78">
        <v>0.2351992</v>
      </c>
      <c r="BS78">
        <v>0.16731570000000001</v>
      </c>
      <c r="BT78">
        <v>0.19339139999999999</v>
      </c>
      <c r="BU78">
        <v>0.44042700000000001</v>
      </c>
      <c r="BV78">
        <v>0.47524719999999998</v>
      </c>
      <c r="BW78">
        <v>0.26076680000000002</v>
      </c>
      <c r="BX78">
        <v>-1.503992</v>
      </c>
      <c r="BY78">
        <v>-0.97422589999999998</v>
      </c>
      <c r="BZ78">
        <v>-0.29143360000000001</v>
      </c>
      <c r="CA78">
        <v>1.7209019999999999</v>
      </c>
      <c r="CB78">
        <v>3.5485099999999998</v>
      </c>
      <c r="CC78">
        <v>2.9202689999999998</v>
      </c>
      <c r="CD78">
        <v>2.482084</v>
      </c>
      <c r="CE78">
        <v>3.7316129999999998</v>
      </c>
      <c r="CF78">
        <v>2.7452459999999999</v>
      </c>
      <c r="CG78">
        <v>0.64854529999999999</v>
      </c>
      <c r="CH78">
        <v>0.42440830000000002</v>
      </c>
      <c r="CI78">
        <v>-1.3238589999999999</v>
      </c>
      <c r="CJ78">
        <v>-1.135235</v>
      </c>
      <c r="CK78">
        <v>-0.36064990000000002</v>
      </c>
      <c r="CL78" s="25">
        <v>2.6180560000000002</v>
      </c>
      <c r="CM78" s="25">
        <v>2.6319129999999999</v>
      </c>
      <c r="CN78" s="25">
        <v>2.4746519999999999</v>
      </c>
      <c r="CO78" s="25">
        <v>2.4805410000000001</v>
      </c>
      <c r="CP78" s="25">
        <v>2.3897179999999998</v>
      </c>
      <c r="CQ78" s="25">
        <v>2.3496640000000002</v>
      </c>
      <c r="CR78" s="25">
        <v>1.979549</v>
      </c>
      <c r="CS78" s="25">
        <v>1.7552939999999999</v>
      </c>
      <c r="CT78" s="25">
        <v>1.721004</v>
      </c>
      <c r="CU78" s="25">
        <v>3.2392639999999999</v>
      </c>
      <c r="CV78" s="25">
        <v>2.9730289999999999</v>
      </c>
      <c r="CW78" s="25">
        <v>0.85582860000000005</v>
      </c>
      <c r="CX78" s="25">
        <v>1.1186990000000001</v>
      </c>
      <c r="CY78" s="25">
        <v>2.3837619999999999</v>
      </c>
      <c r="CZ78" s="25">
        <v>4.8136109999999999</v>
      </c>
      <c r="DA78" s="25">
        <v>6.1915750000000003</v>
      </c>
      <c r="DB78" s="25">
        <v>6.5835920000000003</v>
      </c>
      <c r="DC78" s="25">
        <v>7.5365929999999999</v>
      </c>
      <c r="DD78" s="25">
        <v>6.732755</v>
      </c>
      <c r="DE78" s="25">
        <v>6.5561439999999997</v>
      </c>
      <c r="DF78" s="25">
        <v>7.2888630000000001</v>
      </c>
      <c r="DG78" s="25">
        <v>2.9340410000000001</v>
      </c>
      <c r="DH78" s="25">
        <v>3.9259539999999999</v>
      </c>
      <c r="DI78" s="25">
        <v>3.3439019999999999</v>
      </c>
    </row>
    <row r="79" spans="1:113" x14ac:dyDescent="0.25">
      <c r="A79" t="str">
        <f t="shared" si="1"/>
        <v>All_All_All_Yes_All_All_44080</v>
      </c>
      <c r="B79" t="s">
        <v>155</v>
      </c>
      <c r="C79" t="s">
        <v>195</v>
      </c>
      <c r="D79" t="s">
        <v>2</v>
      </c>
      <c r="E79" t="s">
        <v>2</v>
      </c>
      <c r="F79" t="s">
        <v>2</v>
      </c>
      <c r="G79" t="s">
        <v>207</v>
      </c>
      <c r="H79" t="s">
        <v>2</v>
      </c>
      <c r="I79" t="s">
        <v>2</v>
      </c>
      <c r="J79" s="11">
        <v>44080</v>
      </c>
      <c r="K79">
        <v>15</v>
      </c>
      <c r="L79">
        <v>18</v>
      </c>
      <c r="M79">
        <v>40</v>
      </c>
      <c r="N79">
        <v>0</v>
      </c>
      <c r="O79">
        <v>0</v>
      </c>
      <c r="P79">
        <v>0</v>
      </c>
      <c r="Q79">
        <v>0</v>
      </c>
      <c r="R79">
        <v>67.619630000000001</v>
      </c>
      <c r="S79">
        <v>65.95487</v>
      </c>
      <c r="T79">
        <v>58.880499999999998</v>
      </c>
      <c r="U79">
        <v>56.415619999999997</v>
      </c>
      <c r="V79">
        <v>53.111629999999998</v>
      </c>
      <c r="W79">
        <v>52.045630000000003</v>
      </c>
      <c r="X79">
        <v>52.515000000000001</v>
      </c>
      <c r="Y79">
        <v>55.607619999999997</v>
      </c>
      <c r="Z79">
        <v>64.995750000000001</v>
      </c>
      <c r="AA79">
        <v>77.326629999999994</v>
      </c>
      <c r="AB79">
        <v>95.853369999999998</v>
      </c>
      <c r="AC79">
        <v>112.5962</v>
      </c>
      <c r="AD79">
        <v>116.2015</v>
      </c>
      <c r="AE79">
        <v>117.3138</v>
      </c>
      <c r="AF79">
        <v>119.2376</v>
      </c>
      <c r="AG79">
        <v>119.8309</v>
      </c>
      <c r="AH79">
        <v>115.35639999999999</v>
      </c>
      <c r="AI79">
        <v>110.9579</v>
      </c>
      <c r="AJ79">
        <v>107.6069</v>
      </c>
      <c r="AK79">
        <v>102.71250000000001</v>
      </c>
      <c r="AL79">
        <v>83.544120000000007</v>
      </c>
      <c r="AM79">
        <v>77.724630000000005</v>
      </c>
      <c r="AN79">
        <v>64.506249999999994</v>
      </c>
      <c r="AO79">
        <v>60.793500000000002</v>
      </c>
      <c r="AP79">
        <v>76.166700000000006</v>
      </c>
      <c r="AQ79">
        <v>75.079629999999995</v>
      </c>
      <c r="AR79">
        <v>72.931479999999993</v>
      </c>
      <c r="AS79">
        <v>73.057400000000001</v>
      </c>
      <c r="AT79">
        <v>73.335179999999994</v>
      </c>
      <c r="AU79">
        <v>73.557400000000001</v>
      </c>
      <c r="AV79">
        <v>73.722219999999993</v>
      </c>
      <c r="AW79">
        <v>82.622219999999999</v>
      </c>
      <c r="AX79">
        <v>90.8</v>
      </c>
      <c r="AY79">
        <v>99.037040000000005</v>
      </c>
      <c r="AZ79">
        <v>103.863</v>
      </c>
      <c r="BA79">
        <v>106.0352</v>
      </c>
      <c r="BB79">
        <v>105.4444</v>
      </c>
      <c r="BC79">
        <v>106.3796</v>
      </c>
      <c r="BD79">
        <v>105.36109999999999</v>
      </c>
      <c r="BE79">
        <v>102.8759</v>
      </c>
      <c r="BF79">
        <v>99.077770000000001</v>
      </c>
      <c r="BG79">
        <v>95.348140000000001</v>
      </c>
      <c r="BH79">
        <v>87.929630000000003</v>
      </c>
      <c r="BI79">
        <v>82.44444</v>
      </c>
      <c r="BJ79">
        <v>79.366669999999999</v>
      </c>
      <c r="BK79">
        <v>77.122219999999999</v>
      </c>
      <c r="BL79">
        <v>75.222219999999993</v>
      </c>
      <c r="BM79">
        <v>73.338890000000006</v>
      </c>
      <c r="BN79">
        <v>0.53815310000000005</v>
      </c>
      <c r="BO79">
        <v>0.43855949999999999</v>
      </c>
      <c r="BP79">
        <v>9.9710499999999994E-2</v>
      </c>
      <c r="BQ79">
        <v>-0.43979400000000002</v>
      </c>
      <c r="BR79">
        <v>-0.50795500000000005</v>
      </c>
      <c r="BS79">
        <v>-0.14611360000000001</v>
      </c>
      <c r="BT79">
        <v>0.61404769999999997</v>
      </c>
      <c r="BU79">
        <v>0.24114530000000001</v>
      </c>
      <c r="BV79">
        <v>0.75968279999999999</v>
      </c>
      <c r="BW79">
        <v>0.64763740000000003</v>
      </c>
      <c r="BX79">
        <v>-0.59574400000000005</v>
      </c>
      <c r="BY79">
        <v>-0.1375564</v>
      </c>
      <c r="BZ79">
        <v>0.17268810000000001</v>
      </c>
      <c r="CA79">
        <v>1.6427780000000001</v>
      </c>
      <c r="CB79">
        <v>2.01037</v>
      </c>
      <c r="CC79">
        <v>2.0791539999999999</v>
      </c>
      <c r="CD79">
        <v>1.466926</v>
      </c>
      <c r="CE79">
        <v>3.004759</v>
      </c>
      <c r="CF79">
        <v>2.0577079999999999</v>
      </c>
      <c r="CG79">
        <v>0.96029410000000004</v>
      </c>
      <c r="CH79">
        <v>0.38464739999999997</v>
      </c>
      <c r="CI79">
        <v>-0.98523479999999997</v>
      </c>
      <c r="CJ79">
        <v>-1.1464780000000001</v>
      </c>
      <c r="CK79">
        <v>-0.82415830000000001</v>
      </c>
      <c r="CL79" s="25">
        <v>3.6262400000000001</v>
      </c>
      <c r="CM79" s="25">
        <v>3.6803319999999999</v>
      </c>
      <c r="CN79" s="25">
        <v>3.153689</v>
      </c>
      <c r="CO79" s="25">
        <v>3.0566710000000001</v>
      </c>
      <c r="CP79" s="25">
        <v>2.9474550000000002</v>
      </c>
      <c r="CQ79" s="25">
        <v>3.2911329999999999</v>
      </c>
      <c r="CR79" s="25">
        <v>2.7451430000000001</v>
      </c>
      <c r="CS79" s="25">
        <v>2.1510479999999998</v>
      </c>
      <c r="CT79" s="25">
        <v>2.1887020000000001</v>
      </c>
      <c r="CU79" s="25">
        <v>2.6019290000000002</v>
      </c>
      <c r="CV79" s="25">
        <v>1.8139890000000001</v>
      </c>
      <c r="CW79" s="25">
        <v>0.36521579999999998</v>
      </c>
      <c r="CX79" s="25">
        <v>0.69945760000000001</v>
      </c>
      <c r="CY79" s="25">
        <v>1.761692</v>
      </c>
      <c r="CZ79" s="25">
        <v>4.3403450000000001</v>
      </c>
      <c r="DA79" s="25">
        <v>5.7540839999999998</v>
      </c>
      <c r="DB79" s="25">
        <v>6.0685079999999996</v>
      </c>
      <c r="DC79" s="25">
        <v>7.2583219999999997</v>
      </c>
      <c r="DD79" s="25">
        <v>6.4051580000000001</v>
      </c>
      <c r="DE79" s="25">
        <v>7.5460919999999998</v>
      </c>
      <c r="DF79" s="25">
        <v>8.6590880000000006</v>
      </c>
      <c r="DG79" s="25">
        <v>3.067167</v>
      </c>
      <c r="DH79" s="25">
        <v>3.4872709999999998</v>
      </c>
      <c r="DI79" s="25">
        <v>3.382698</v>
      </c>
    </row>
    <row r="80" spans="1:113" x14ac:dyDescent="0.25">
      <c r="A80" t="str">
        <f t="shared" si="1"/>
        <v>All_All_All_Yes_All_All_44081</v>
      </c>
      <c r="B80" t="s">
        <v>155</v>
      </c>
      <c r="C80" t="s">
        <v>195</v>
      </c>
      <c r="D80" t="s">
        <v>2</v>
      </c>
      <c r="E80" t="s">
        <v>2</v>
      </c>
      <c r="F80" t="s">
        <v>2</v>
      </c>
      <c r="G80" t="s">
        <v>207</v>
      </c>
      <c r="H80" t="s">
        <v>2</v>
      </c>
      <c r="I80" t="s">
        <v>2</v>
      </c>
      <c r="J80" s="11">
        <v>44081</v>
      </c>
      <c r="K80">
        <v>15</v>
      </c>
      <c r="L80">
        <v>18</v>
      </c>
      <c r="M80">
        <v>40</v>
      </c>
      <c r="N80">
        <v>0</v>
      </c>
      <c r="O80">
        <v>0</v>
      </c>
      <c r="P80">
        <v>0</v>
      </c>
      <c r="Q80">
        <v>0</v>
      </c>
      <c r="R80">
        <v>61.117620000000002</v>
      </c>
      <c r="S80">
        <v>59.139629999999997</v>
      </c>
      <c r="T80">
        <v>56.439250000000001</v>
      </c>
      <c r="U80">
        <v>52.558630000000001</v>
      </c>
      <c r="V80">
        <v>52.6995</v>
      </c>
      <c r="W80">
        <v>51.332369999999997</v>
      </c>
      <c r="X80">
        <v>55.846249999999998</v>
      </c>
      <c r="Y80">
        <v>55.995130000000003</v>
      </c>
      <c r="Z80">
        <v>64.908500000000004</v>
      </c>
      <c r="AA80">
        <v>76.800380000000004</v>
      </c>
      <c r="AB80">
        <v>87.463999999999999</v>
      </c>
      <c r="AC80">
        <v>97.139619999999994</v>
      </c>
      <c r="AD80">
        <v>99.277879999999996</v>
      </c>
      <c r="AE80">
        <v>99.985870000000006</v>
      </c>
      <c r="AF80">
        <v>97.955370000000002</v>
      </c>
      <c r="AG80">
        <v>94.531630000000007</v>
      </c>
      <c r="AH80">
        <v>90.152879999999996</v>
      </c>
      <c r="AI80">
        <v>86.65</v>
      </c>
      <c r="AJ80">
        <v>86.342119999999994</v>
      </c>
      <c r="AK80">
        <v>89.566999999999993</v>
      </c>
      <c r="AL80">
        <v>78.799750000000003</v>
      </c>
      <c r="AM80">
        <v>62.860250000000001</v>
      </c>
      <c r="AN80">
        <v>55.175249999999998</v>
      </c>
      <c r="AO80">
        <v>52.673250000000003</v>
      </c>
      <c r="AP80">
        <v>71.540700000000001</v>
      </c>
      <c r="AQ80">
        <v>70.786109999999994</v>
      </c>
      <c r="AR80">
        <v>69.776859999999999</v>
      </c>
      <c r="AS80">
        <v>68.849080000000001</v>
      </c>
      <c r="AT80">
        <v>68.212969999999999</v>
      </c>
      <c r="AU80">
        <v>67.443520000000007</v>
      </c>
      <c r="AV80">
        <v>66.984260000000006</v>
      </c>
      <c r="AW80">
        <v>72.625</v>
      </c>
      <c r="AX80">
        <v>76</v>
      </c>
      <c r="AY80">
        <v>80.872219999999999</v>
      </c>
      <c r="AZ80">
        <v>84.458340000000007</v>
      </c>
      <c r="BA80">
        <v>84.843519999999998</v>
      </c>
      <c r="BB80">
        <v>84.837969999999999</v>
      </c>
      <c r="BC80">
        <v>83.936109999999999</v>
      </c>
      <c r="BD80">
        <v>82.787030000000001</v>
      </c>
      <c r="BE80">
        <v>80.978710000000007</v>
      </c>
      <c r="BF80">
        <v>79.965739999999997</v>
      </c>
      <c r="BG80">
        <v>76.516670000000005</v>
      </c>
      <c r="BH80">
        <v>73.453699999999998</v>
      </c>
      <c r="BI80">
        <v>71.740740000000002</v>
      </c>
      <c r="BJ80">
        <v>71.327770000000001</v>
      </c>
      <c r="BK80">
        <v>70.78519</v>
      </c>
      <c r="BL80">
        <v>70.133330000000001</v>
      </c>
      <c r="BM80">
        <v>69.783330000000007</v>
      </c>
      <c r="BN80">
        <v>0.13979420000000001</v>
      </c>
      <c r="BO80">
        <v>4.7693199999999998E-2</v>
      </c>
      <c r="BP80">
        <v>-0.21710779999999999</v>
      </c>
      <c r="BQ80">
        <v>-0.32404159999999999</v>
      </c>
      <c r="BR80">
        <v>0.21949189999999999</v>
      </c>
      <c r="BS80">
        <v>0.68220179999999997</v>
      </c>
      <c r="BT80">
        <v>0.75834469999999998</v>
      </c>
      <c r="BU80">
        <v>-0.28587560000000001</v>
      </c>
      <c r="BV80">
        <v>-0.2411722</v>
      </c>
      <c r="BW80">
        <v>-0.27594400000000002</v>
      </c>
      <c r="BX80">
        <v>-6.7420900000000006E-2</v>
      </c>
      <c r="BY80">
        <v>-6.4188599999999998E-2</v>
      </c>
      <c r="BZ80">
        <v>5.75764E-2</v>
      </c>
      <c r="CA80">
        <v>0.87664719999999996</v>
      </c>
      <c r="CB80">
        <v>1.6824490000000001</v>
      </c>
      <c r="CC80">
        <v>0.36022969999999999</v>
      </c>
      <c r="CD80">
        <v>0.18865779999999999</v>
      </c>
      <c r="CE80">
        <v>0.56486340000000002</v>
      </c>
      <c r="CF80">
        <v>0.77069469999999995</v>
      </c>
      <c r="CG80">
        <v>0.56542360000000003</v>
      </c>
      <c r="CH80">
        <v>-1.142841</v>
      </c>
      <c r="CI80">
        <v>-1.158571</v>
      </c>
      <c r="CJ80">
        <v>-1.2306520000000001</v>
      </c>
      <c r="CK80">
        <v>-0.86051900000000003</v>
      </c>
      <c r="CL80" s="25">
        <v>3.0991749999999998</v>
      </c>
      <c r="CM80" s="25">
        <v>3.2439960000000001</v>
      </c>
      <c r="CN80" s="25">
        <v>2.7551420000000002</v>
      </c>
      <c r="CO80" s="25">
        <v>2.6785969999999999</v>
      </c>
      <c r="CP80" s="25">
        <v>2.5565099999999998</v>
      </c>
      <c r="CQ80" s="25">
        <v>2.375928</v>
      </c>
      <c r="CR80" s="25">
        <v>2.151132</v>
      </c>
      <c r="CS80" s="25">
        <v>3.2101009999999999</v>
      </c>
      <c r="CT80" s="25">
        <v>1.8086</v>
      </c>
      <c r="CU80" s="25">
        <v>2.7915749999999999</v>
      </c>
      <c r="CV80" s="25">
        <v>1.6492039999999999</v>
      </c>
      <c r="CW80" s="25">
        <v>0.53230520000000003</v>
      </c>
      <c r="CX80" s="25">
        <v>0.85186139999999999</v>
      </c>
      <c r="CY80" s="25">
        <v>2.3902139999999998</v>
      </c>
      <c r="CZ80" s="25">
        <v>4.8554550000000001</v>
      </c>
      <c r="DA80" s="25">
        <v>6.5043300000000004</v>
      </c>
      <c r="DB80" s="25">
        <v>7.4474169999999997</v>
      </c>
      <c r="DC80" s="25">
        <v>8.6731510000000007</v>
      </c>
      <c r="DD80" s="25">
        <v>6.7239079999999998</v>
      </c>
      <c r="DE80" s="25">
        <v>6.7278539999999998</v>
      </c>
      <c r="DF80" s="25">
        <v>7.9119409999999997</v>
      </c>
      <c r="DG80" s="25">
        <v>3.0530300000000001</v>
      </c>
      <c r="DH80" s="25">
        <v>3.4373010000000002</v>
      </c>
      <c r="DI80" s="25">
        <v>3.2656239999999999</v>
      </c>
    </row>
    <row r="81" spans="1:113" x14ac:dyDescent="0.25">
      <c r="A81" t="str">
        <f t="shared" si="1"/>
        <v>All_All_All_Yes_All_All_44104</v>
      </c>
      <c r="B81" t="s">
        <v>155</v>
      </c>
      <c r="C81" t="s">
        <v>195</v>
      </c>
      <c r="D81" t="s">
        <v>2</v>
      </c>
      <c r="E81" t="s">
        <v>2</v>
      </c>
      <c r="F81" t="s">
        <v>2</v>
      </c>
      <c r="G81" t="s">
        <v>207</v>
      </c>
      <c r="H81" t="s">
        <v>2</v>
      </c>
      <c r="I81" t="s">
        <v>2</v>
      </c>
      <c r="J81" s="11">
        <v>44104</v>
      </c>
      <c r="K81">
        <v>15</v>
      </c>
      <c r="L81">
        <v>18</v>
      </c>
      <c r="M81">
        <v>40</v>
      </c>
      <c r="N81">
        <v>0</v>
      </c>
      <c r="O81">
        <v>0</v>
      </c>
      <c r="P81">
        <v>0</v>
      </c>
      <c r="Q81">
        <v>0</v>
      </c>
      <c r="R81">
        <v>69.786370000000005</v>
      </c>
      <c r="S81">
        <v>64.249129999999994</v>
      </c>
      <c r="T81">
        <v>49.454749999999997</v>
      </c>
      <c r="U81">
        <v>48.763249999999999</v>
      </c>
      <c r="V81">
        <v>49.337499999999999</v>
      </c>
      <c r="W81">
        <v>52.291620000000002</v>
      </c>
      <c r="X81">
        <v>97.287999999999997</v>
      </c>
      <c r="Y81">
        <v>106.8065</v>
      </c>
      <c r="Z81">
        <v>116.00879999999999</v>
      </c>
      <c r="AA81">
        <v>130.18940000000001</v>
      </c>
      <c r="AB81">
        <v>139.97839999999999</v>
      </c>
      <c r="AC81">
        <v>158.95179999999999</v>
      </c>
      <c r="AD81">
        <v>149.43539999999999</v>
      </c>
      <c r="AE81">
        <v>139.5264</v>
      </c>
      <c r="AF81">
        <v>120.297</v>
      </c>
      <c r="AG81">
        <v>119.1631</v>
      </c>
      <c r="AH81">
        <v>105.05249999999999</v>
      </c>
      <c r="AI81">
        <v>101.1614</v>
      </c>
      <c r="AJ81">
        <v>100.91759999999999</v>
      </c>
      <c r="AK81">
        <v>98.066130000000001</v>
      </c>
      <c r="AL81">
        <v>84.082130000000006</v>
      </c>
      <c r="AM81">
        <v>70.486750000000001</v>
      </c>
      <c r="AN81">
        <v>63.327500000000001</v>
      </c>
      <c r="AO81">
        <v>57.035249999999998</v>
      </c>
      <c r="AP81">
        <v>66.055599999999998</v>
      </c>
      <c r="AQ81">
        <v>65.44444</v>
      </c>
      <c r="AR81">
        <v>64.314809999999994</v>
      </c>
      <c r="AS81">
        <v>65.550929999999994</v>
      </c>
      <c r="AT81">
        <v>65.027780000000007</v>
      </c>
      <c r="AU81">
        <v>65.824070000000006</v>
      </c>
      <c r="AV81">
        <v>66.851849999999999</v>
      </c>
      <c r="AW81">
        <v>73.648150000000001</v>
      </c>
      <c r="AX81">
        <v>83.212969999999999</v>
      </c>
      <c r="AY81">
        <v>91.041659999999993</v>
      </c>
      <c r="AZ81">
        <v>96.851849999999999</v>
      </c>
      <c r="BA81">
        <v>99.125</v>
      </c>
      <c r="BB81">
        <v>99.833340000000007</v>
      </c>
      <c r="BC81">
        <v>98.824070000000006</v>
      </c>
      <c r="BD81">
        <v>98.268519999999995</v>
      </c>
      <c r="BE81">
        <v>98.148150000000001</v>
      </c>
      <c r="BF81">
        <v>96.222219999999993</v>
      </c>
      <c r="BG81">
        <v>91.037030000000001</v>
      </c>
      <c r="BH81">
        <v>83.712969999999999</v>
      </c>
      <c r="BI81">
        <v>79.532409999999999</v>
      </c>
      <c r="BJ81">
        <v>76.18056</v>
      </c>
      <c r="BK81">
        <v>73.31944</v>
      </c>
      <c r="BL81">
        <v>71.518519999999995</v>
      </c>
      <c r="BM81">
        <v>70.291659999999993</v>
      </c>
      <c r="BN81">
        <v>-0.5508769</v>
      </c>
      <c r="BO81">
        <v>-0.41635220000000001</v>
      </c>
      <c r="BP81" s="25">
        <v>-0.1431859</v>
      </c>
      <c r="BQ81">
        <v>4.5808500000000002E-2</v>
      </c>
      <c r="BR81">
        <v>0.29186119999999999</v>
      </c>
      <c r="BS81">
        <v>0.14639720000000001</v>
      </c>
      <c r="BT81">
        <v>9.2164800000000005E-2</v>
      </c>
      <c r="BU81">
        <v>0.56236649999999999</v>
      </c>
      <c r="BV81">
        <v>0.45771699999999998</v>
      </c>
      <c r="BW81">
        <v>0.3351923</v>
      </c>
      <c r="BX81">
        <v>-1.4398150000000001</v>
      </c>
      <c r="BY81">
        <v>-0.99529389999999995</v>
      </c>
      <c r="BZ81">
        <v>-0.25431710000000002</v>
      </c>
      <c r="CA81">
        <v>1.489959</v>
      </c>
      <c r="CB81">
        <v>3.1315569999999999</v>
      </c>
      <c r="CC81">
        <v>2.684212</v>
      </c>
      <c r="CD81">
        <v>2.5467219999999999</v>
      </c>
      <c r="CE81">
        <v>2.8146879999999999</v>
      </c>
      <c r="CF81">
        <v>1.551377</v>
      </c>
      <c r="CG81">
        <v>2.9896699999999998E-2</v>
      </c>
      <c r="CH81">
        <v>-1.0108509999999999</v>
      </c>
      <c r="CI81">
        <v>-1.5966899999999999</v>
      </c>
      <c r="CJ81">
        <v>-1.1825969999999999</v>
      </c>
      <c r="CK81">
        <v>-0.49319610000000003</v>
      </c>
      <c r="CL81" s="25">
        <v>3.8680400000000001</v>
      </c>
      <c r="CM81" s="25">
        <v>4.1977510000000002</v>
      </c>
      <c r="CN81" s="25">
        <v>3.7423229999999998</v>
      </c>
      <c r="CO81" s="25">
        <v>3.7749519999999999</v>
      </c>
      <c r="CP81" s="25">
        <v>4.0014099999999999</v>
      </c>
      <c r="CQ81" s="25">
        <v>7.7754899999999996</v>
      </c>
      <c r="CR81" s="25">
        <v>3.6386750000000001</v>
      </c>
      <c r="CS81" s="25">
        <v>3.2204619999999999</v>
      </c>
      <c r="CT81" s="25">
        <v>3.0261640000000001</v>
      </c>
      <c r="CU81" s="25">
        <v>4.443613</v>
      </c>
      <c r="CV81" s="25">
        <v>2.2845680000000002</v>
      </c>
      <c r="CW81" s="25">
        <v>1.1681159999999999</v>
      </c>
      <c r="CX81" s="25">
        <v>1.180366</v>
      </c>
      <c r="CY81" s="25">
        <v>2.034367</v>
      </c>
      <c r="CZ81" s="25">
        <v>5.6343100000000002</v>
      </c>
      <c r="DA81" s="25">
        <v>8.7522579999999994</v>
      </c>
      <c r="DB81" s="25">
        <v>9.5566089999999999</v>
      </c>
      <c r="DC81" s="25">
        <v>12.60275</v>
      </c>
      <c r="DD81" s="25">
        <v>9.3950999999999993</v>
      </c>
      <c r="DE81" s="25">
        <v>7.2257959999999999</v>
      </c>
      <c r="DF81" s="25">
        <v>7.0434109999999999</v>
      </c>
      <c r="DG81" s="25">
        <v>3.5438540000000001</v>
      </c>
      <c r="DH81" s="25">
        <v>3.9874040000000002</v>
      </c>
      <c r="DI81" s="25">
        <v>3.8626119999999999</v>
      </c>
    </row>
    <row r="82" spans="1:113" x14ac:dyDescent="0.25">
      <c r="A82" t="str">
        <f t="shared" si="1"/>
        <v>All_All_All_Yes_All_All_44105</v>
      </c>
      <c r="B82" t="s">
        <v>155</v>
      </c>
      <c r="C82" t="s">
        <v>195</v>
      </c>
      <c r="D82" t="s">
        <v>2</v>
      </c>
      <c r="E82" t="s">
        <v>2</v>
      </c>
      <c r="F82" t="s">
        <v>2</v>
      </c>
      <c r="G82" t="s">
        <v>207</v>
      </c>
      <c r="H82" t="s">
        <v>2</v>
      </c>
      <c r="I82" t="s">
        <v>2</v>
      </c>
      <c r="J82" s="11">
        <v>44105</v>
      </c>
      <c r="K82">
        <v>15</v>
      </c>
      <c r="L82">
        <v>18</v>
      </c>
      <c r="M82">
        <v>40</v>
      </c>
      <c r="N82">
        <v>0</v>
      </c>
      <c r="O82">
        <v>0</v>
      </c>
      <c r="P82">
        <v>0</v>
      </c>
      <c r="Q82">
        <v>0</v>
      </c>
      <c r="R82">
        <v>57.936630000000001</v>
      </c>
      <c r="S82">
        <v>52.650500000000001</v>
      </c>
      <c r="T82">
        <v>52.617870000000003</v>
      </c>
      <c r="U82">
        <v>60.453629999999997</v>
      </c>
      <c r="V82">
        <v>54.637630000000001</v>
      </c>
      <c r="W82">
        <v>56.351999999999997</v>
      </c>
      <c r="X82">
        <v>95.169499999999999</v>
      </c>
      <c r="Y82">
        <v>103.6438</v>
      </c>
      <c r="Z82">
        <v>108.53230000000001</v>
      </c>
      <c r="AA82">
        <v>98.737499999999997</v>
      </c>
      <c r="AB82">
        <v>113.8605</v>
      </c>
      <c r="AC82">
        <v>127.5488</v>
      </c>
      <c r="AD82">
        <v>129.26060000000001</v>
      </c>
      <c r="AE82">
        <v>133.28530000000001</v>
      </c>
      <c r="AF82">
        <v>119.49250000000001</v>
      </c>
      <c r="AG82">
        <v>114.99590000000001</v>
      </c>
      <c r="AH82">
        <v>103.79940000000001</v>
      </c>
      <c r="AI82">
        <v>100.3233</v>
      </c>
      <c r="AJ82">
        <v>100.4365</v>
      </c>
      <c r="AK82">
        <v>97.028000000000006</v>
      </c>
      <c r="AL82">
        <v>83.445869999999999</v>
      </c>
      <c r="AM82">
        <v>67.122749999999996</v>
      </c>
      <c r="AN82">
        <v>63.361249999999998</v>
      </c>
      <c r="AO82">
        <v>57.313879999999997</v>
      </c>
      <c r="AP82">
        <v>70.046300000000002</v>
      </c>
      <c r="AQ82">
        <v>68.81944</v>
      </c>
      <c r="AR82">
        <v>67.782409999999999</v>
      </c>
      <c r="AS82">
        <v>66.25</v>
      </c>
      <c r="AT82">
        <v>64.634259999999998</v>
      </c>
      <c r="AU82">
        <v>65.245369999999994</v>
      </c>
      <c r="AV82">
        <v>64.342590000000001</v>
      </c>
      <c r="AW82">
        <v>71.675929999999994</v>
      </c>
      <c r="AX82">
        <v>80.879630000000006</v>
      </c>
      <c r="AY82">
        <v>88.907409999999999</v>
      </c>
      <c r="AZ82">
        <v>95.56944</v>
      </c>
      <c r="BA82">
        <v>98.870369999999994</v>
      </c>
      <c r="BB82">
        <v>100.06019999999999</v>
      </c>
      <c r="BC82">
        <v>100.0278</v>
      </c>
      <c r="BD82">
        <v>98.148150000000001</v>
      </c>
      <c r="BE82">
        <v>95.916659999999993</v>
      </c>
      <c r="BF82">
        <v>94.203699999999998</v>
      </c>
      <c r="BG82">
        <v>89.731480000000005</v>
      </c>
      <c r="BH82">
        <v>82.310190000000006</v>
      </c>
      <c r="BI82">
        <v>76.185190000000006</v>
      </c>
      <c r="BJ82">
        <v>73.356480000000005</v>
      </c>
      <c r="BK82">
        <v>71.476849999999999</v>
      </c>
      <c r="BL82">
        <v>69.111109999999996</v>
      </c>
      <c r="BM82">
        <v>66.722219999999993</v>
      </c>
      <c r="BN82">
        <v>-0.1779481</v>
      </c>
      <c r="BO82">
        <v>-0.15041360000000001</v>
      </c>
      <c r="BP82" s="25">
        <v>0.1033506</v>
      </c>
      <c r="BQ82">
        <v>9.1467400000000004E-2</v>
      </c>
      <c r="BR82">
        <v>0.31988749999999999</v>
      </c>
      <c r="BS82">
        <v>0.28756290000000001</v>
      </c>
      <c r="BT82">
        <v>0.20377529999999999</v>
      </c>
      <c r="BU82">
        <v>0.52149069999999997</v>
      </c>
      <c r="BV82">
        <v>0.32861180000000001</v>
      </c>
      <c r="BW82">
        <v>0.19090199999999999</v>
      </c>
      <c r="BX82">
        <v>-1.466572</v>
      </c>
      <c r="BY82">
        <v>-0.99185520000000005</v>
      </c>
      <c r="BZ82">
        <v>-0.13507739999999999</v>
      </c>
      <c r="CA82">
        <v>1.6636820000000001</v>
      </c>
      <c r="CB82">
        <v>3.3284129999999998</v>
      </c>
      <c r="CC82">
        <v>2.6630289999999999</v>
      </c>
      <c r="CD82">
        <v>2.060298</v>
      </c>
      <c r="CE82">
        <v>2.7370739999999998</v>
      </c>
      <c r="CF82">
        <v>1.288297</v>
      </c>
      <c r="CG82">
        <v>-0.18725539999999999</v>
      </c>
      <c r="CH82">
        <v>-1.5992679999999999</v>
      </c>
      <c r="CI82">
        <v>-1.5640130000000001</v>
      </c>
      <c r="CJ82">
        <v>-1.2489669999999999</v>
      </c>
      <c r="CK82">
        <v>-0.6574816</v>
      </c>
      <c r="CL82" s="25">
        <v>4.271109</v>
      </c>
      <c r="CM82" s="25">
        <v>4.5891469999999996</v>
      </c>
      <c r="CN82" s="25">
        <v>3.8356129999999999</v>
      </c>
      <c r="CO82" s="25">
        <v>3.6351089999999999</v>
      </c>
      <c r="CP82" s="25">
        <v>4.1735709999999999</v>
      </c>
      <c r="CQ82" s="25">
        <v>11.54785</v>
      </c>
      <c r="CR82" s="25">
        <v>2.8626450000000001</v>
      </c>
      <c r="CS82" s="25">
        <v>2.728831</v>
      </c>
      <c r="CT82" s="25">
        <v>3.6927099999999999</v>
      </c>
      <c r="CU82" s="25">
        <v>9.6430159999999994</v>
      </c>
      <c r="CV82" s="25">
        <v>1.8682810000000001</v>
      </c>
      <c r="CW82" s="25">
        <v>1.20173</v>
      </c>
      <c r="CX82" s="25">
        <v>1.530688</v>
      </c>
      <c r="CY82" s="25">
        <v>2.8395649999999999</v>
      </c>
      <c r="CZ82" s="25">
        <v>7.2429649999999999</v>
      </c>
      <c r="DA82" s="25">
        <v>9.7105160000000001</v>
      </c>
      <c r="DB82" s="25">
        <v>10.92525</v>
      </c>
      <c r="DC82" s="25">
        <v>12.26534</v>
      </c>
      <c r="DD82" s="25">
        <v>9.7228060000000003</v>
      </c>
      <c r="DE82" s="25">
        <v>7.8642380000000003</v>
      </c>
      <c r="DF82" s="25">
        <v>7.6638359999999999</v>
      </c>
      <c r="DG82" s="25">
        <v>3.4876109999999998</v>
      </c>
      <c r="DH82" s="25">
        <v>3.864233</v>
      </c>
      <c r="DI82" s="25">
        <v>3.8685</v>
      </c>
    </row>
    <row r="83" spans="1:113" x14ac:dyDescent="0.25">
      <c r="A83" t="str">
        <f t="shared" si="1"/>
        <v>All_All_No_All_All_All_44060</v>
      </c>
      <c r="B83" t="s">
        <v>155</v>
      </c>
      <c r="C83" t="s">
        <v>229</v>
      </c>
      <c r="D83" t="s">
        <v>2</v>
      </c>
      <c r="E83" t="s">
        <v>2</v>
      </c>
      <c r="F83" t="s">
        <v>206</v>
      </c>
      <c r="G83" t="s">
        <v>2</v>
      </c>
      <c r="H83" t="s">
        <v>2</v>
      </c>
      <c r="I83" t="s">
        <v>2</v>
      </c>
      <c r="J83" s="11">
        <v>44060</v>
      </c>
      <c r="K83">
        <v>15</v>
      </c>
      <c r="L83">
        <v>18</v>
      </c>
      <c r="M83">
        <v>13594</v>
      </c>
      <c r="N83">
        <v>0</v>
      </c>
      <c r="O83">
        <v>0</v>
      </c>
      <c r="P83">
        <v>0</v>
      </c>
      <c r="Q83">
        <v>0</v>
      </c>
      <c r="R83">
        <v>29.45664</v>
      </c>
      <c r="S83">
        <v>28.814219999999999</v>
      </c>
      <c r="T83">
        <v>28.70853</v>
      </c>
      <c r="U83">
        <v>28.96706</v>
      </c>
      <c r="V83">
        <v>29.875779999999999</v>
      </c>
      <c r="W83">
        <v>33.057029999999997</v>
      </c>
      <c r="X83">
        <v>37.378779999999999</v>
      </c>
      <c r="Y83">
        <v>40.733759999999997</v>
      </c>
      <c r="Z83">
        <v>43.518949999999997</v>
      </c>
      <c r="AA83">
        <v>45.228949999999998</v>
      </c>
      <c r="AB83">
        <v>46.530940000000001</v>
      </c>
      <c r="AC83">
        <v>48.152349999999998</v>
      </c>
      <c r="AD83">
        <v>48.909059999999997</v>
      </c>
      <c r="AE83">
        <v>49.423169999999999</v>
      </c>
      <c r="AF83">
        <v>48.948630000000001</v>
      </c>
      <c r="AG83">
        <v>48.105449999999998</v>
      </c>
      <c r="AH83">
        <v>46.170119999999997</v>
      </c>
      <c r="AI83">
        <v>43.881610000000002</v>
      </c>
      <c r="AJ83">
        <v>40.589269999999999</v>
      </c>
      <c r="AK83">
        <v>38.586799999999997</v>
      </c>
      <c r="AL83">
        <v>36.96951</v>
      </c>
      <c r="AM83">
        <v>35.537509999999997</v>
      </c>
      <c r="AN83">
        <v>33.634340000000002</v>
      </c>
      <c r="AO83">
        <v>31.68985</v>
      </c>
      <c r="AP83">
        <v>71.822100000000006</v>
      </c>
      <c r="AQ83">
        <v>71.215540000000004</v>
      </c>
      <c r="AR83">
        <v>70.119420000000005</v>
      </c>
      <c r="AS83">
        <v>70.223470000000006</v>
      </c>
      <c r="AT83">
        <v>70.843670000000003</v>
      </c>
      <c r="AU83">
        <v>71.807789999999997</v>
      </c>
      <c r="AV83">
        <v>72.502939999999995</v>
      </c>
      <c r="AW83">
        <v>74.418689999999998</v>
      </c>
      <c r="AX83">
        <v>75.977919999999997</v>
      </c>
      <c r="AY83">
        <v>77.734610000000004</v>
      </c>
      <c r="AZ83">
        <v>81.896159999999995</v>
      </c>
      <c r="BA83">
        <v>85.565089999999998</v>
      </c>
      <c r="BB83">
        <v>86.73912</v>
      </c>
      <c r="BC83">
        <v>88.121219999999994</v>
      </c>
      <c r="BD83">
        <v>89.511690000000002</v>
      </c>
      <c r="BE83">
        <v>88.355320000000006</v>
      </c>
      <c r="BF83">
        <v>86.339590000000001</v>
      </c>
      <c r="BG83">
        <v>84.545969999999997</v>
      </c>
      <c r="BH83">
        <v>79.895899999999997</v>
      </c>
      <c r="BI83">
        <v>76.204149999999998</v>
      </c>
      <c r="BJ83">
        <v>74.407340000000005</v>
      </c>
      <c r="BK83">
        <v>73.407570000000007</v>
      </c>
      <c r="BL83">
        <v>72.873469999999998</v>
      </c>
      <c r="BM83">
        <v>72.352580000000003</v>
      </c>
      <c r="BN83">
        <v>-0.17998500000000001</v>
      </c>
      <c r="BO83">
        <v>-0.17162369999999999</v>
      </c>
      <c r="BP83">
        <v>-0.21998809999999999</v>
      </c>
      <c r="BQ83">
        <v>-0.2458351</v>
      </c>
      <c r="BR83">
        <v>-0.1423065</v>
      </c>
      <c r="BS83">
        <v>4.43623E-2</v>
      </c>
      <c r="BT83">
        <v>0.1798109</v>
      </c>
      <c r="BU83">
        <v>-3.8351499999999997E-2</v>
      </c>
      <c r="BV83">
        <v>-0.45481919999999998</v>
      </c>
      <c r="BW83">
        <v>-0.42031580000000002</v>
      </c>
      <c r="BX83">
        <v>-8.6336099999999999E-2</v>
      </c>
      <c r="BY83">
        <v>-4.1324100000000002E-2</v>
      </c>
      <c r="BZ83">
        <v>0.1679813</v>
      </c>
      <c r="CA83">
        <v>0.41254950000000001</v>
      </c>
      <c r="CB83">
        <v>0.65149820000000003</v>
      </c>
      <c r="CC83">
        <v>0.36565510000000001</v>
      </c>
      <c r="CD83">
        <v>0.1086109</v>
      </c>
      <c r="CE83">
        <v>-2.49892E-2</v>
      </c>
      <c r="CF83">
        <v>3.9781900000000002E-2</v>
      </c>
      <c r="CG83">
        <v>-8.13749E-2</v>
      </c>
      <c r="CH83">
        <v>-0.25337860000000001</v>
      </c>
      <c r="CI83">
        <v>-0.41228700000000001</v>
      </c>
      <c r="CJ83">
        <v>-0.54711149999999997</v>
      </c>
      <c r="CK83">
        <v>-0.49030950000000001</v>
      </c>
      <c r="CL83" s="25">
        <v>1.6398099999999999E-2</v>
      </c>
      <c r="CM83" s="25">
        <v>1.39621E-2</v>
      </c>
      <c r="CN83" s="25">
        <v>1.1664799999999999E-2</v>
      </c>
      <c r="CO83" s="25">
        <v>1.06842E-2</v>
      </c>
      <c r="CP83" s="25">
        <v>1.0143900000000001E-2</v>
      </c>
      <c r="CQ83" s="25">
        <v>9.6586999999999992E-3</v>
      </c>
      <c r="CR83" s="25">
        <v>9.5879999999999993E-3</v>
      </c>
      <c r="CS83" s="25">
        <v>7.2912000000000003E-3</v>
      </c>
      <c r="CT83" s="25">
        <v>7.7961999999999997E-3</v>
      </c>
      <c r="CU83" s="25">
        <v>9.2811999999999999E-3</v>
      </c>
      <c r="CV83" s="25">
        <v>8.8042999999999993E-3</v>
      </c>
      <c r="CW83" s="25">
        <v>4.8214E-3</v>
      </c>
      <c r="CX83" s="25">
        <v>8.1905999999999993E-3</v>
      </c>
      <c r="CY83" s="25">
        <v>1.8323599999999999E-2</v>
      </c>
      <c r="CZ83" s="25">
        <v>4.8847099999999997E-2</v>
      </c>
      <c r="DA83" s="25">
        <v>5.2687100000000001E-2</v>
      </c>
      <c r="DB83" s="25">
        <v>5.40384E-2</v>
      </c>
      <c r="DC83" s="25">
        <v>5.9783599999999999E-2</v>
      </c>
      <c r="DD83" s="25">
        <v>4.1542200000000001E-2</v>
      </c>
      <c r="DE83" s="25">
        <v>3.4293999999999998E-2</v>
      </c>
      <c r="DF83" s="25">
        <v>3.6334900000000003E-2</v>
      </c>
      <c r="DG83" s="25">
        <v>1.8921199999999999E-2</v>
      </c>
      <c r="DH83" s="25">
        <v>2.0837700000000001E-2</v>
      </c>
      <c r="DI83" s="25">
        <v>1.83042E-2</v>
      </c>
    </row>
    <row r="84" spans="1:113" x14ac:dyDescent="0.25">
      <c r="A84" t="str">
        <f t="shared" si="1"/>
        <v>All_All_No_All_All_All_44061</v>
      </c>
      <c r="B84" t="s">
        <v>155</v>
      </c>
      <c r="C84" t="s">
        <v>229</v>
      </c>
      <c r="D84" t="s">
        <v>2</v>
      </c>
      <c r="E84" t="s">
        <v>2</v>
      </c>
      <c r="F84" t="s">
        <v>206</v>
      </c>
      <c r="G84" t="s">
        <v>2</v>
      </c>
      <c r="H84" t="s">
        <v>2</v>
      </c>
      <c r="I84" t="s">
        <v>2</v>
      </c>
      <c r="J84" s="11">
        <v>44061</v>
      </c>
      <c r="K84">
        <v>15</v>
      </c>
      <c r="L84">
        <v>18</v>
      </c>
      <c r="M84">
        <v>13604</v>
      </c>
      <c r="N84">
        <v>0</v>
      </c>
      <c r="O84">
        <v>0</v>
      </c>
      <c r="P84">
        <v>0</v>
      </c>
      <c r="Q84">
        <v>0</v>
      </c>
      <c r="R84">
        <v>30.559840000000001</v>
      </c>
      <c r="S84">
        <v>29.711790000000001</v>
      </c>
      <c r="T84">
        <v>29.14226</v>
      </c>
      <c r="U84">
        <v>29.084250000000001</v>
      </c>
      <c r="V84">
        <v>30.206130000000002</v>
      </c>
      <c r="W84">
        <v>33.276269999999997</v>
      </c>
      <c r="X84">
        <v>37.58437</v>
      </c>
      <c r="Y84">
        <v>41.304180000000002</v>
      </c>
      <c r="Z84">
        <v>44.781480000000002</v>
      </c>
      <c r="AA84">
        <v>47.737609999999997</v>
      </c>
      <c r="AB84">
        <v>50.496450000000003</v>
      </c>
      <c r="AC84">
        <v>52.629899999999999</v>
      </c>
      <c r="AD84">
        <v>52.912379999999999</v>
      </c>
      <c r="AE84">
        <v>51.941450000000003</v>
      </c>
      <c r="AF84">
        <v>49.762270000000001</v>
      </c>
      <c r="AG84">
        <v>48.59348</v>
      </c>
      <c r="AH84">
        <v>47.251710000000003</v>
      </c>
      <c r="AI84">
        <v>44.476289999999999</v>
      </c>
      <c r="AJ84">
        <v>40.842350000000003</v>
      </c>
      <c r="AK84">
        <v>39.162669999999999</v>
      </c>
      <c r="AL84">
        <v>37.644570000000002</v>
      </c>
      <c r="AM84">
        <v>36.331800000000001</v>
      </c>
      <c r="AN84">
        <v>34.457700000000003</v>
      </c>
      <c r="AO84">
        <v>32.467449999999999</v>
      </c>
      <c r="AP84">
        <v>72.0017</v>
      </c>
      <c r="AQ84">
        <v>71.810199999999995</v>
      </c>
      <c r="AR84">
        <v>71.700119999999998</v>
      </c>
      <c r="AS84">
        <v>71.897199999999998</v>
      </c>
      <c r="AT84">
        <v>72.4054</v>
      </c>
      <c r="AU84">
        <v>73.045749999999998</v>
      </c>
      <c r="AV84">
        <v>73.442089999999993</v>
      </c>
      <c r="AW84">
        <v>77.535920000000004</v>
      </c>
      <c r="AX84">
        <v>81.239940000000004</v>
      </c>
      <c r="AY84">
        <v>87.395960000000002</v>
      </c>
      <c r="AZ84">
        <v>90.717759999999998</v>
      </c>
      <c r="BA84">
        <v>93.797910000000002</v>
      </c>
      <c r="BB84">
        <v>93.729929999999996</v>
      </c>
      <c r="BC84">
        <v>86.962800000000001</v>
      </c>
      <c r="BD84">
        <v>85.623000000000005</v>
      </c>
      <c r="BE84">
        <v>85.738669999999999</v>
      </c>
      <c r="BF84">
        <v>85.944109999999995</v>
      </c>
      <c r="BG84">
        <v>83.351190000000003</v>
      </c>
      <c r="BH84">
        <v>80.045419999999993</v>
      </c>
      <c r="BI84">
        <v>77.423370000000006</v>
      </c>
      <c r="BJ84">
        <v>75.590969999999999</v>
      </c>
      <c r="BK84">
        <v>74.719989999999996</v>
      </c>
      <c r="BL84">
        <v>74.271680000000003</v>
      </c>
      <c r="BM84">
        <v>73.38449</v>
      </c>
      <c r="BN84">
        <v>-0.22283310000000001</v>
      </c>
      <c r="BO84">
        <v>-0.19251860000000001</v>
      </c>
      <c r="BP84">
        <v>-4.9335499999999997E-2</v>
      </c>
      <c r="BQ84">
        <v>-3.0417400000000001E-2</v>
      </c>
      <c r="BR84">
        <v>-4.0660399999999999E-2</v>
      </c>
      <c r="BS84">
        <v>2.5568199999999999E-2</v>
      </c>
      <c r="BT84">
        <v>0.28935</v>
      </c>
      <c r="BU84">
        <v>0.39101520000000001</v>
      </c>
      <c r="BV84">
        <v>-4.2305700000000002E-2</v>
      </c>
      <c r="BW84">
        <v>-0.18424860000000001</v>
      </c>
      <c r="BX84">
        <v>-0.34671619999999997</v>
      </c>
      <c r="BY84">
        <v>-0.23620940000000001</v>
      </c>
      <c r="BZ84">
        <v>-3.0337800000000002E-2</v>
      </c>
      <c r="CA84">
        <v>0.37042130000000001</v>
      </c>
      <c r="CB84">
        <v>0.97171510000000005</v>
      </c>
      <c r="CC84">
        <v>0.56176429999999999</v>
      </c>
      <c r="CD84">
        <v>0.28823130000000002</v>
      </c>
      <c r="CE84">
        <v>0.2168544</v>
      </c>
      <c r="CF84">
        <v>2.7928499999999998E-2</v>
      </c>
      <c r="CG84">
        <v>-0.26351799999999997</v>
      </c>
      <c r="CH84">
        <v>-0.40518910000000002</v>
      </c>
      <c r="CI84">
        <v>-0.45691090000000001</v>
      </c>
      <c r="CJ84">
        <v>-0.5030964</v>
      </c>
      <c r="CK84">
        <v>-0.34937859999999998</v>
      </c>
      <c r="CL84" s="25">
        <v>1.12411E-2</v>
      </c>
      <c r="CM84" s="25">
        <v>1.23055E-2</v>
      </c>
      <c r="CN84" s="25">
        <v>1.04429E-2</v>
      </c>
      <c r="CO84" s="25">
        <v>1.08188E-2</v>
      </c>
      <c r="CP84" s="25">
        <v>9.4024E-3</v>
      </c>
      <c r="CQ84" s="25">
        <v>7.5192999999999996E-3</v>
      </c>
      <c r="CR84" s="25">
        <v>9.5607999999999995E-3</v>
      </c>
      <c r="CS84" s="25">
        <v>6.3515999999999998E-3</v>
      </c>
      <c r="CT84" s="25">
        <v>5.1029999999999999E-3</v>
      </c>
      <c r="CU84" s="25">
        <v>7.9103000000000003E-3</v>
      </c>
      <c r="CV84" s="25">
        <v>8.6744999999999999E-3</v>
      </c>
      <c r="CW84" s="25">
        <v>4.7507000000000001E-3</v>
      </c>
      <c r="CX84" s="25">
        <v>7.1132000000000001E-3</v>
      </c>
      <c r="CY84" s="25">
        <v>1.4657699999999999E-2</v>
      </c>
      <c r="CZ84" s="25">
        <v>5.1739899999999998E-2</v>
      </c>
      <c r="DA84" s="25">
        <v>5.7175700000000003E-2</v>
      </c>
      <c r="DB84" s="25">
        <v>6.0300399999999997E-2</v>
      </c>
      <c r="DC84" s="25">
        <v>6.6711400000000004E-2</v>
      </c>
      <c r="DD84" s="25">
        <v>3.4067699999999999E-2</v>
      </c>
      <c r="DE84" s="25">
        <v>2.57731E-2</v>
      </c>
      <c r="DF84" s="25">
        <v>2.77776E-2</v>
      </c>
      <c r="DG84" s="25">
        <v>1.51936E-2</v>
      </c>
      <c r="DH84" s="25">
        <v>1.43635E-2</v>
      </c>
      <c r="DI84" s="25">
        <v>1.3515599999999999E-2</v>
      </c>
    </row>
    <row r="85" spans="1:113" x14ac:dyDescent="0.25">
      <c r="A85" t="str">
        <f t="shared" si="1"/>
        <v>All_All_No_All_All_All_44062</v>
      </c>
      <c r="B85" t="s">
        <v>155</v>
      </c>
      <c r="C85" t="s">
        <v>229</v>
      </c>
      <c r="D85" t="s">
        <v>2</v>
      </c>
      <c r="E85" t="s">
        <v>2</v>
      </c>
      <c r="F85" t="s">
        <v>206</v>
      </c>
      <c r="G85" t="s">
        <v>2</v>
      </c>
      <c r="H85" t="s">
        <v>2</v>
      </c>
      <c r="I85" t="s">
        <v>2</v>
      </c>
      <c r="J85" s="11">
        <v>44062</v>
      </c>
      <c r="K85">
        <v>15</v>
      </c>
      <c r="L85">
        <v>18</v>
      </c>
      <c r="M85">
        <v>13607</v>
      </c>
      <c r="N85">
        <v>0</v>
      </c>
      <c r="O85">
        <v>0</v>
      </c>
      <c r="P85">
        <v>0</v>
      </c>
      <c r="Q85">
        <v>0</v>
      </c>
      <c r="R85">
        <v>31.242290000000001</v>
      </c>
      <c r="S85">
        <v>30.38101</v>
      </c>
      <c r="T85">
        <v>29.73828</v>
      </c>
      <c r="U85">
        <v>29.637619999999998</v>
      </c>
      <c r="V85">
        <v>30.592739999999999</v>
      </c>
      <c r="W85">
        <v>33.497750000000003</v>
      </c>
      <c r="X85">
        <v>37.770780000000002</v>
      </c>
      <c r="Y85">
        <v>41.310780000000001</v>
      </c>
      <c r="Z85">
        <v>44.808950000000003</v>
      </c>
      <c r="AA85">
        <v>47.386620000000001</v>
      </c>
      <c r="AB85">
        <v>49.857729999999997</v>
      </c>
      <c r="AC85">
        <v>51.109499999999997</v>
      </c>
      <c r="AD85">
        <v>51.523440000000001</v>
      </c>
      <c r="AE85">
        <v>51.273060000000001</v>
      </c>
      <c r="AF85">
        <v>50.284599999999998</v>
      </c>
      <c r="AG85">
        <v>49.10989</v>
      </c>
      <c r="AH85">
        <v>47.292319999999997</v>
      </c>
      <c r="AI85">
        <v>44.758569999999999</v>
      </c>
      <c r="AJ85">
        <v>41.461709999999997</v>
      </c>
      <c r="AK85">
        <v>39.559570000000001</v>
      </c>
      <c r="AL85">
        <v>37.813000000000002</v>
      </c>
      <c r="AM85">
        <v>36.539180000000002</v>
      </c>
      <c r="AN85">
        <v>34.310119999999998</v>
      </c>
      <c r="AO85">
        <v>32.491880000000002</v>
      </c>
      <c r="AP85">
        <v>73.315299999999993</v>
      </c>
      <c r="AQ85">
        <v>72.854990000000001</v>
      </c>
      <c r="AR85">
        <v>72.889740000000003</v>
      </c>
      <c r="AS85">
        <v>72.197559999999996</v>
      </c>
      <c r="AT85">
        <v>72.143619999999999</v>
      </c>
      <c r="AU85">
        <v>71.589889999999997</v>
      </c>
      <c r="AV85">
        <v>72.296459999999996</v>
      </c>
      <c r="AW85">
        <v>76.204279999999997</v>
      </c>
      <c r="AX85">
        <v>81.168009999999995</v>
      </c>
      <c r="AY85">
        <v>84.910769999999999</v>
      </c>
      <c r="AZ85">
        <v>87.356170000000006</v>
      </c>
      <c r="BA85">
        <v>88.542479999999998</v>
      </c>
      <c r="BB85">
        <v>87.769729999999996</v>
      </c>
      <c r="BC85">
        <v>87.982309999999998</v>
      </c>
      <c r="BD85">
        <v>87.224810000000005</v>
      </c>
      <c r="BE85">
        <v>87.204629999999995</v>
      </c>
      <c r="BF85">
        <v>86.475250000000003</v>
      </c>
      <c r="BG85">
        <v>84.411320000000003</v>
      </c>
      <c r="BH85">
        <v>79.523319999999998</v>
      </c>
      <c r="BI85">
        <v>76.039000000000001</v>
      </c>
      <c r="BJ85">
        <v>74.765460000000004</v>
      </c>
      <c r="BK85">
        <v>74.278890000000004</v>
      </c>
      <c r="BL85">
        <v>73.173259999999999</v>
      </c>
      <c r="BM85">
        <v>72.839079999999996</v>
      </c>
      <c r="BN85">
        <v>-0.25353510000000001</v>
      </c>
      <c r="BO85">
        <v>-0.2176235</v>
      </c>
      <c r="BP85">
        <v>-4.9788600000000002E-2</v>
      </c>
      <c r="BQ85">
        <v>-2.83915E-2</v>
      </c>
      <c r="BR85">
        <v>-4.4946199999999999E-2</v>
      </c>
      <c r="BS85">
        <v>5.2293100000000002E-2</v>
      </c>
      <c r="BT85">
        <v>0.27984019999999998</v>
      </c>
      <c r="BU85">
        <v>0.35008640000000002</v>
      </c>
      <c r="BV85">
        <v>-5.8586100000000002E-2</v>
      </c>
      <c r="BW85">
        <v>-0.24330189999999999</v>
      </c>
      <c r="BX85">
        <v>-0.33963890000000002</v>
      </c>
      <c r="BY85">
        <v>-0.23056760000000001</v>
      </c>
      <c r="BZ85">
        <v>-7.1304000000000003E-3</v>
      </c>
      <c r="CA85">
        <v>0.37308849999999999</v>
      </c>
      <c r="CB85">
        <v>0.95815099999999997</v>
      </c>
      <c r="CC85">
        <v>0.56166740000000004</v>
      </c>
      <c r="CD85">
        <v>0.29307040000000001</v>
      </c>
      <c r="CE85">
        <v>0.2208714</v>
      </c>
      <c r="CF85">
        <v>3.6788399999999999E-2</v>
      </c>
      <c r="CG85">
        <v>-0.22556399999999999</v>
      </c>
      <c r="CH85">
        <v>-0.38757079999999999</v>
      </c>
      <c r="CI85">
        <v>-0.41432039999999998</v>
      </c>
      <c r="CJ85">
        <v>-0.42501739999999999</v>
      </c>
      <c r="CK85">
        <v>-0.31646039999999998</v>
      </c>
      <c r="CL85" s="25">
        <v>1.26286E-2</v>
      </c>
      <c r="CM85" s="25">
        <v>1.31988E-2</v>
      </c>
      <c r="CN85" s="25">
        <v>1.12023E-2</v>
      </c>
      <c r="CO85" s="25">
        <v>1.11339E-2</v>
      </c>
      <c r="CP85" s="25">
        <v>9.2412999999999992E-3</v>
      </c>
      <c r="CQ85" s="25">
        <v>6.6768000000000001E-3</v>
      </c>
      <c r="CR85" s="25">
        <v>9.2215999999999999E-3</v>
      </c>
      <c r="CS85" s="25">
        <v>5.8221000000000002E-3</v>
      </c>
      <c r="CT85" s="25">
        <v>5.0235999999999996E-3</v>
      </c>
      <c r="CU85" s="25">
        <v>7.3033000000000004E-3</v>
      </c>
      <c r="CV85" s="25">
        <v>8.2380999999999999E-3</v>
      </c>
      <c r="CW85" s="25">
        <v>4.2183999999999998E-3</v>
      </c>
      <c r="CX85" s="25">
        <v>6.9078000000000004E-3</v>
      </c>
      <c r="CY85" s="25">
        <v>1.53297E-2</v>
      </c>
      <c r="CZ85" s="25">
        <v>5.8333400000000001E-2</v>
      </c>
      <c r="DA85" s="25">
        <v>6.38238E-2</v>
      </c>
      <c r="DB85" s="25">
        <v>6.6586000000000006E-2</v>
      </c>
      <c r="DC85" s="25">
        <v>7.7132199999999998E-2</v>
      </c>
      <c r="DD85" s="25">
        <v>3.5415500000000003E-2</v>
      </c>
      <c r="DE85" s="25">
        <v>2.4496400000000002E-2</v>
      </c>
      <c r="DF85" s="25">
        <v>2.73452E-2</v>
      </c>
      <c r="DG85" s="25">
        <v>1.47741E-2</v>
      </c>
      <c r="DH85" s="25">
        <v>1.4633E-2</v>
      </c>
      <c r="DI85" s="25">
        <v>1.36942E-2</v>
      </c>
    </row>
    <row r="86" spans="1:113" x14ac:dyDescent="0.25">
      <c r="A86" t="str">
        <f t="shared" si="1"/>
        <v>All_All_No_All_All_All_44063</v>
      </c>
      <c r="B86" t="s">
        <v>155</v>
      </c>
      <c r="C86" t="s">
        <v>229</v>
      </c>
      <c r="D86" t="s">
        <v>2</v>
      </c>
      <c r="E86" t="s">
        <v>2</v>
      </c>
      <c r="F86" t="s">
        <v>206</v>
      </c>
      <c r="G86" t="s">
        <v>2</v>
      </c>
      <c r="H86" t="s">
        <v>2</v>
      </c>
      <c r="I86" t="s">
        <v>2</v>
      </c>
      <c r="J86" s="11">
        <v>44063</v>
      </c>
      <c r="K86">
        <v>15</v>
      </c>
      <c r="L86">
        <v>18</v>
      </c>
      <c r="M86">
        <v>13614</v>
      </c>
      <c r="N86">
        <v>0</v>
      </c>
      <c r="O86">
        <v>0</v>
      </c>
      <c r="P86">
        <v>0</v>
      </c>
      <c r="Q86">
        <v>0</v>
      </c>
      <c r="R86">
        <v>31.210850000000001</v>
      </c>
      <c r="S86">
        <v>30.2286</v>
      </c>
      <c r="T86">
        <v>29.579820000000002</v>
      </c>
      <c r="U86">
        <v>29.573149999999998</v>
      </c>
      <c r="V86">
        <v>30.669519999999999</v>
      </c>
      <c r="W86">
        <v>33.62921</v>
      </c>
      <c r="X86">
        <v>37.5548</v>
      </c>
      <c r="Y86">
        <v>40.77908</v>
      </c>
      <c r="Z86">
        <v>43.992489999999997</v>
      </c>
      <c r="AA86">
        <v>46.977969999999999</v>
      </c>
      <c r="AB86">
        <v>49.308509999999998</v>
      </c>
      <c r="AC86">
        <v>50.229410000000001</v>
      </c>
      <c r="AD86">
        <v>50.8035</v>
      </c>
      <c r="AE86">
        <v>51.261229999999998</v>
      </c>
      <c r="AF86">
        <v>50.308520000000001</v>
      </c>
      <c r="AG86">
        <v>49.179250000000003</v>
      </c>
      <c r="AH86">
        <v>46.569099999999999</v>
      </c>
      <c r="AI86">
        <v>43.558839999999996</v>
      </c>
      <c r="AJ86">
        <v>40.366880000000002</v>
      </c>
      <c r="AK86">
        <v>39.069949999999999</v>
      </c>
      <c r="AL86">
        <v>37.36486</v>
      </c>
      <c r="AM86">
        <v>35.556370000000001</v>
      </c>
      <c r="AN86">
        <v>33.562260000000002</v>
      </c>
      <c r="AO86">
        <v>31.65211</v>
      </c>
      <c r="AP86">
        <v>72.352599999999995</v>
      </c>
      <c r="AQ86">
        <v>71.566389999999998</v>
      </c>
      <c r="AR86">
        <v>71.476650000000006</v>
      </c>
      <c r="AS86">
        <v>71.853870000000001</v>
      </c>
      <c r="AT86">
        <v>71.223050000000001</v>
      </c>
      <c r="AU86">
        <v>71.387990000000002</v>
      </c>
      <c r="AV86">
        <v>71.677639999999997</v>
      </c>
      <c r="AW86">
        <v>74.586250000000007</v>
      </c>
      <c r="AX86">
        <v>79.0471</v>
      </c>
      <c r="AY86">
        <v>83.869910000000004</v>
      </c>
      <c r="AZ86">
        <v>85.732640000000004</v>
      </c>
      <c r="BA86">
        <v>86.59787</v>
      </c>
      <c r="BB86">
        <v>88.602630000000005</v>
      </c>
      <c r="BC86">
        <v>90.359319999999997</v>
      </c>
      <c r="BD86">
        <v>89.666229999999999</v>
      </c>
      <c r="BE86">
        <v>85.934929999999994</v>
      </c>
      <c r="BF86">
        <v>80.910920000000004</v>
      </c>
      <c r="BG86">
        <v>78.410870000000003</v>
      </c>
      <c r="BH86">
        <v>76.486109999999996</v>
      </c>
      <c r="BI86">
        <v>74.712109999999996</v>
      </c>
      <c r="BJ86">
        <v>73.004630000000006</v>
      </c>
      <c r="BK86">
        <v>72.509540000000001</v>
      </c>
      <c r="BL86">
        <v>72.100949999999997</v>
      </c>
      <c r="BM86">
        <v>71.355260000000001</v>
      </c>
      <c r="BN86">
        <v>-0.2259901</v>
      </c>
      <c r="BO86">
        <v>-0.19174250000000001</v>
      </c>
      <c r="BP86">
        <v>-5.1610700000000002E-2</v>
      </c>
      <c r="BQ86">
        <v>-3.1838900000000003E-2</v>
      </c>
      <c r="BR86">
        <v>-3.9587600000000001E-2</v>
      </c>
      <c r="BS86">
        <v>5.6592299999999998E-2</v>
      </c>
      <c r="BT86">
        <v>0.28000150000000001</v>
      </c>
      <c r="BU86">
        <v>0.29832170000000002</v>
      </c>
      <c r="BV86">
        <v>-0.12896440000000001</v>
      </c>
      <c r="BW86">
        <v>-0.26779039999999998</v>
      </c>
      <c r="BX86">
        <v>-0.33481100000000003</v>
      </c>
      <c r="BY86">
        <v>-0.2284088</v>
      </c>
      <c r="BZ86">
        <v>-8.3082999999999994E-3</v>
      </c>
      <c r="CA86">
        <v>0.3704691</v>
      </c>
      <c r="CB86">
        <v>0.91951159999999998</v>
      </c>
      <c r="CC86">
        <v>0.53468740000000003</v>
      </c>
      <c r="CD86">
        <v>0.28977760000000002</v>
      </c>
      <c r="CE86">
        <v>0.21478990000000001</v>
      </c>
      <c r="CF86">
        <v>0.1181323</v>
      </c>
      <c r="CG86">
        <v>-0.1983811</v>
      </c>
      <c r="CH86">
        <v>-0.34813480000000002</v>
      </c>
      <c r="CI86">
        <v>-0.31097249999999999</v>
      </c>
      <c r="CJ86">
        <v>-0.36886190000000002</v>
      </c>
      <c r="CK86">
        <v>-0.25936959999999998</v>
      </c>
      <c r="CL86" s="25">
        <v>1.3201299999999999E-2</v>
      </c>
      <c r="CM86" s="25">
        <v>1.47075E-2</v>
      </c>
      <c r="CN86" s="25">
        <v>1.2422900000000001E-2</v>
      </c>
      <c r="CO86" s="25">
        <v>1.2476900000000001E-2</v>
      </c>
      <c r="CP86" s="25">
        <v>9.9635999999999995E-3</v>
      </c>
      <c r="CQ86" s="25">
        <v>7.0099999999999997E-3</v>
      </c>
      <c r="CR86" s="25">
        <v>1.01572E-2</v>
      </c>
      <c r="CS86" s="25">
        <v>6.5778E-3</v>
      </c>
      <c r="CT86" s="25">
        <v>5.2802999999999999E-3</v>
      </c>
      <c r="CU86" s="25">
        <v>7.7955999999999998E-3</v>
      </c>
      <c r="CV86" s="25">
        <v>7.5132999999999997E-3</v>
      </c>
      <c r="CW86" s="25">
        <v>3.8197000000000001E-3</v>
      </c>
      <c r="CX86" s="25">
        <v>6.6647E-3</v>
      </c>
      <c r="CY86" s="25">
        <v>1.51805E-2</v>
      </c>
      <c r="CZ86" s="25">
        <v>5.85076E-2</v>
      </c>
      <c r="DA86" s="25">
        <v>6.2615299999999999E-2</v>
      </c>
      <c r="DB86" s="25">
        <v>6.1724800000000003E-2</v>
      </c>
      <c r="DC86" s="25">
        <v>6.6693799999999998E-2</v>
      </c>
      <c r="DD86" s="25">
        <v>3.3979799999999998E-2</v>
      </c>
      <c r="DE86" s="25">
        <v>2.6067099999999999E-2</v>
      </c>
      <c r="DF86" s="25">
        <v>2.8708999999999998E-2</v>
      </c>
      <c r="DG86" s="25">
        <v>1.61817E-2</v>
      </c>
      <c r="DH86" s="25">
        <v>1.4644000000000001E-2</v>
      </c>
      <c r="DI86" s="25">
        <v>1.42244E-2</v>
      </c>
    </row>
    <row r="87" spans="1:113" x14ac:dyDescent="0.25">
      <c r="A87" t="str">
        <f t="shared" si="1"/>
        <v>All_All_No_All_All_All_44079</v>
      </c>
      <c r="B87" t="s">
        <v>155</v>
      </c>
      <c r="C87" t="s">
        <v>229</v>
      </c>
      <c r="D87" t="s">
        <v>2</v>
      </c>
      <c r="E87" t="s">
        <v>2</v>
      </c>
      <c r="F87" t="s">
        <v>206</v>
      </c>
      <c r="G87" t="s">
        <v>2</v>
      </c>
      <c r="H87" t="s">
        <v>2</v>
      </c>
      <c r="I87" t="s">
        <v>2</v>
      </c>
      <c r="J87" s="11">
        <v>44079</v>
      </c>
      <c r="K87">
        <v>15</v>
      </c>
      <c r="L87">
        <v>18</v>
      </c>
      <c r="M87">
        <v>13705</v>
      </c>
      <c r="N87">
        <v>0</v>
      </c>
      <c r="O87">
        <v>0</v>
      </c>
      <c r="P87">
        <v>0</v>
      </c>
      <c r="Q87">
        <v>0</v>
      </c>
      <c r="R87">
        <v>29.892859999999999</v>
      </c>
      <c r="S87">
        <v>29.004290000000001</v>
      </c>
      <c r="T87">
        <v>28.229880000000001</v>
      </c>
      <c r="U87">
        <v>27.789200000000001</v>
      </c>
      <c r="V87">
        <v>27.9999</v>
      </c>
      <c r="W87">
        <v>28.842639999999999</v>
      </c>
      <c r="X87">
        <v>29.853169999999999</v>
      </c>
      <c r="Y87">
        <v>30.743480000000002</v>
      </c>
      <c r="Z87">
        <v>33.680790000000002</v>
      </c>
      <c r="AA87">
        <v>36.534910000000004</v>
      </c>
      <c r="AB87">
        <v>39.144089999999998</v>
      </c>
      <c r="AC87">
        <v>40.712730000000001</v>
      </c>
      <c r="AD87">
        <v>41.744779999999999</v>
      </c>
      <c r="AE87">
        <v>41.667310000000001</v>
      </c>
      <c r="AF87">
        <v>41.649000000000001</v>
      </c>
      <c r="AG87">
        <v>41.481949999999998</v>
      </c>
      <c r="AH87">
        <v>41.232210000000002</v>
      </c>
      <c r="AI87">
        <v>40.594050000000003</v>
      </c>
      <c r="AJ87">
        <v>39.34639</v>
      </c>
      <c r="AK87">
        <v>38.411949999999997</v>
      </c>
      <c r="AL87">
        <v>36.711309999999997</v>
      </c>
      <c r="AM87">
        <v>35.569969999999998</v>
      </c>
      <c r="AN87">
        <v>33.87444</v>
      </c>
      <c r="AO87">
        <v>31.94351</v>
      </c>
      <c r="AP87">
        <v>70.897400000000005</v>
      </c>
      <c r="AQ87">
        <v>70.519319999999993</v>
      </c>
      <c r="AR87">
        <v>69.827849999999998</v>
      </c>
      <c r="AS87">
        <v>69.540899999999993</v>
      </c>
      <c r="AT87">
        <v>70.054140000000004</v>
      </c>
      <c r="AU87">
        <v>70.277019999999993</v>
      </c>
      <c r="AV87">
        <v>70.159599999999998</v>
      </c>
      <c r="AW87">
        <v>75.573220000000006</v>
      </c>
      <c r="AX87">
        <v>82.154759999999996</v>
      </c>
      <c r="AY87">
        <v>88.314670000000007</v>
      </c>
      <c r="AZ87">
        <v>94.680700000000002</v>
      </c>
      <c r="BA87">
        <v>96.884129999999999</v>
      </c>
      <c r="BB87">
        <v>98.418139999999994</v>
      </c>
      <c r="BC87">
        <v>99.873710000000003</v>
      </c>
      <c r="BD87">
        <v>98.767129999999995</v>
      </c>
      <c r="BE87">
        <v>98.040790000000001</v>
      </c>
      <c r="BF87">
        <v>96.474620000000002</v>
      </c>
      <c r="BG87">
        <v>92.491410000000002</v>
      </c>
      <c r="BH87">
        <v>88.40643</v>
      </c>
      <c r="BI87">
        <v>84.800849999999997</v>
      </c>
      <c r="BJ87">
        <v>81.979519999999994</v>
      </c>
      <c r="BK87">
        <v>78.962140000000005</v>
      </c>
      <c r="BL87">
        <v>77.824399999999997</v>
      </c>
      <c r="BM87">
        <v>76.666849999999997</v>
      </c>
      <c r="BN87">
        <v>-0.19797709999999999</v>
      </c>
      <c r="BO87">
        <v>-0.17560480000000001</v>
      </c>
      <c r="BP87">
        <v>-5.2021400000000002E-2</v>
      </c>
      <c r="BQ87" s="25">
        <v>-1.66702E-2</v>
      </c>
      <c r="BR87">
        <v>-1.3312900000000001E-2</v>
      </c>
      <c r="BS87">
        <v>7.2392899999999996E-2</v>
      </c>
      <c r="BT87">
        <v>0.27526299999999998</v>
      </c>
      <c r="BU87">
        <v>0.33335550000000003</v>
      </c>
      <c r="BV87">
        <v>-6.7150999999999999E-3</v>
      </c>
      <c r="BW87">
        <v>-0.1604669</v>
      </c>
      <c r="BX87">
        <v>-0.35457319999999998</v>
      </c>
      <c r="BY87">
        <v>-0.2408033</v>
      </c>
      <c r="BZ87">
        <v>-5.0116300000000003E-2</v>
      </c>
      <c r="CA87">
        <v>0.37455620000000001</v>
      </c>
      <c r="CB87">
        <v>0.82948529999999998</v>
      </c>
      <c r="CC87">
        <v>0.52578420000000003</v>
      </c>
      <c r="CD87">
        <v>0.2107291</v>
      </c>
      <c r="CE87">
        <v>0.1837433</v>
      </c>
      <c r="CF87">
        <v>-0.22246289999999999</v>
      </c>
      <c r="CG87">
        <v>-0.44896770000000003</v>
      </c>
      <c r="CH87">
        <v>-0.54037360000000001</v>
      </c>
      <c r="CI87">
        <v>-0.78615729999999995</v>
      </c>
      <c r="CJ87">
        <v>-0.69861740000000006</v>
      </c>
      <c r="CK87">
        <v>-0.52801010000000004</v>
      </c>
      <c r="CL87" s="25">
        <v>1.1598600000000001E-2</v>
      </c>
      <c r="CM87" s="25">
        <v>1.3202999999999999E-2</v>
      </c>
      <c r="CN87" s="25">
        <v>1.1475900000000001E-2</v>
      </c>
      <c r="CO87" s="25">
        <v>1.02039E-2</v>
      </c>
      <c r="CP87" s="25">
        <v>9.6632000000000003E-3</v>
      </c>
      <c r="CQ87" s="25">
        <v>8.1837000000000003E-3</v>
      </c>
      <c r="CR87" s="25">
        <v>9.1702999999999993E-3</v>
      </c>
      <c r="CS87" s="25">
        <v>6.6283000000000002E-3</v>
      </c>
      <c r="CT87" s="25">
        <v>6.4139000000000002E-3</v>
      </c>
      <c r="CU87" s="25">
        <v>8.9022000000000007E-3</v>
      </c>
      <c r="CV87" s="25">
        <v>1.3014E-2</v>
      </c>
      <c r="CW87" s="25">
        <v>4.5580999999999998E-3</v>
      </c>
      <c r="CX87" s="25">
        <v>7.43E-3</v>
      </c>
      <c r="CY87" s="25">
        <v>2.2452699999999999E-2</v>
      </c>
      <c r="CZ87" s="25">
        <v>7.3254E-2</v>
      </c>
      <c r="DA87" s="25">
        <v>8.1228999999999996E-2</v>
      </c>
      <c r="DB87" s="25">
        <v>8.4423799999999993E-2</v>
      </c>
      <c r="DC87" s="25">
        <v>0.11424570000000001</v>
      </c>
      <c r="DD87" s="25">
        <v>7.9809400000000003E-2</v>
      </c>
      <c r="DE87" s="25">
        <v>6.8035999999999999E-2</v>
      </c>
      <c r="DF87" s="25">
        <v>6.7311899999999994E-2</v>
      </c>
      <c r="DG87" s="25">
        <v>2.2194999999999999E-2</v>
      </c>
      <c r="DH87" s="25">
        <v>2.25886E-2</v>
      </c>
      <c r="DI87" s="25">
        <v>2.38465E-2</v>
      </c>
    </row>
    <row r="88" spans="1:113" x14ac:dyDescent="0.25">
      <c r="A88" t="str">
        <f t="shared" si="1"/>
        <v>All_All_No_All_All_All_44080</v>
      </c>
      <c r="B88" t="s">
        <v>155</v>
      </c>
      <c r="C88" t="s">
        <v>229</v>
      </c>
      <c r="D88" t="s">
        <v>2</v>
      </c>
      <c r="E88" t="s">
        <v>2</v>
      </c>
      <c r="F88" t="s">
        <v>206</v>
      </c>
      <c r="G88" t="s">
        <v>2</v>
      </c>
      <c r="H88" t="s">
        <v>2</v>
      </c>
      <c r="I88" t="s">
        <v>2</v>
      </c>
      <c r="J88" s="11">
        <v>44080</v>
      </c>
      <c r="K88">
        <v>15</v>
      </c>
      <c r="L88">
        <v>18</v>
      </c>
      <c r="M88">
        <v>13705</v>
      </c>
      <c r="N88">
        <v>0</v>
      </c>
      <c r="O88">
        <v>0</v>
      </c>
      <c r="P88">
        <v>0</v>
      </c>
      <c r="Q88">
        <v>0</v>
      </c>
      <c r="R88">
        <v>30.571249999999999</v>
      </c>
      <c r="S88">
        <v>29.639150000000001</v>
      </c>
      <c r="T88">
        <v>28.967919999999999</v>
      </c>
      <c r="U88">
        <v>28.488320000000002</v>
      </c>
      <c r="V88">
        <v>28.379560000000001</v>
      </c>
      <c r="W88">
        <v>28.702200000000001</v>
      </c>
      <c r="X88">
        <v>29.333659999999998</v>
      </c>
      <c r="Y88">
        <v>29.92895</v>
      </c>
      <c r="Z88">
        <v>32.45673</v>
      </c>
      <c r="AA88">
        <v>35.539929999999998</v>
      </c>
      <c r="AB88">
        <v>38.204729999999998</v>
      </c>
      <c r="AC88">
        <v>39.65896</v>
      </c>
      <c r="AD88">
        <v>40.327950000000001</v>
      </c>
      <c r="AE88">
        <v>40.689419999999998</v>
      </c>
      <c r="AF88">
        <v>41.180320000000002</v>
      </c>
      <c r="AG88">
        <v>40.969410000000003</v>
      </c>
      <c r="AH88">
        <v>40.518450000000001</v>
      </c>
      <c r="AI88">
        <v>39.65972</v>
      </c>
      <c r="AJ88">
        <v>38.338239999999999</v>
      </c>
      <c r="AK88">
        <v>37.289050000000003</v>
      </c>
      <c r="AL88">
        <v>35.5976</v>
      </c>
      <c r="AM88">
        <v>34.711260000000003</v>
      </c>
      <c r="AN88">
        <v>33.137599999999999</v>
      </c>
      <c r="AO88">
        <v>31.68036</v>
      </c>
      <c r="AP88">
        <v>76.206199999999995</v>
      </c>
      <c r="AQ88">
        <v>75.234729999999999</v>
      </c>
      <c r="AR88">
        <v>73.609949999999998</v>
      </c>
      <c r="AS88">
        <v>73.597269999999995</v>
      </c>
      <c r="AT88">
        <v>74.219309999999993</v>
      </c>
      <c r="AU88">
        <v>74.354849999999999</v>
      </c>
      <c r="AV88">
        <v>74.665750000000003</v>
      </c>
      <c r="AW88">
        <v>83.048469999999995</v>
      </c>
      <c r="AX88">
        <v>89.889849999999996</v>
      </c>
      <c r="AY88">
        <v>96.700029999999998</v>
      </c>
      <c r="AZ88">
        <v>101.6823</v>
      </c>
      <c r="BA88">
        <v>103.2753</v>
      </c>
      <c r="BB88">
        <v>103.3205</v>
      </c>
      <c r="BC88">
        <v>104.3288</v>
      </c>
      <c r="BD88">
        <v>103.4846</v>
      </c>
      <c r="BE88">
        <v>100.9238</v>
      </c>
      <c r="BF88">
        <v>96.983789999999999</v>
      </c>
      <c r="BG88">
        <v>92.882289999999998</v>
      </c>
      <c r="BH88">
        <v>85.802989999999994</v>
      </c>
      <c r="BI88">
        <v>81.249859999999998</v>
      </c>
      <c r="BJ88">
        <v>78.622979999999998</v>
      </c>
      <c r="BK88">
        <v>77.000690000000006</v>
      </c>
      <c r="BL88">
        <v>75.655779999999993</v>
      </c>
      <c r="BM88">
        <v>74.020510000000002</v>
      </c>
      <c r="BN88">
        <v>-0.31007780000000001</v>
      </c>
      <c r="BO88">
        <v>-0.2731577</v>
      </c>
      <c r="BP88">
        <v>-0.1991957</v>
      </c>
      <c r="BQ88" s="25">
        <v>-0.27309290000000003</v>
      </c>
      <c r="BR88">
        <v>-0.25053330000000001</v>
      </c>
      <c r="BS88">
        <v>-2.55055E-2</v>
      </c>
      <c r="BT88">
        <v>0.19134680000000001</v>
      </c>
      <c r="BU88">
        <v>0.40397420000000001</v>
      </c>
      <c r="BV88">
        <v>0.27568369999999998</v>
      </c>
      <c r="BW88">
        <v>6.1393799999999998E-2</v>
      </c>
      <c r="BX88">
        <v>-0.1445872</v>
      </c>
      <c r="BY88">
        <v>-6.8316299999999996E-2</v>
      </c>
      <c r="BZ88">
        <v>9.4294500000000003E-2</v>
      </c>
      <c r="CA88">
        <v>0.42980210000000002</v>
      </c>
      <c r="CB88">
        <v>0.52342849999999996</v>
      </c>
      <c r="CC88">
        <v>0.38927450000000002</v>
      </c>
      <c r="CD88">
        <v>6.2278899999999998E-2</v>
      </c>
      <c r="CE88">
        <v>-4.5051800000000003E-2</v>
      </c>
      <c r="CF88">
        <v>-0.16013959999999999</v>
      </c>
      <c r="CG88">
        <v>-0.21837880000000001</v>
      </c>
      <c r="CH88">
        <v>-0.37220219999999998</v>
      </c>
      <c r="CI88">
        <v>-0.68810439999999995</v>
      </c>
      <c r="CJ88">
        <v>-0.68670889999999996</v>
      </c>
      <c r="CK88">
        <v>-0.56833469999999997</v>
      </c>
      <c r="CL88" s="25">
        <v>1.52195E-2</v>
      </c>
      <c r="CM88" s="25">
        <v>1.52955E-2</v>
      </c>
      <c r="CN88" s="25">
        <v>1.3032999999999999E-2</v>
      </c>
      <c r="CO88" s="25">
        <v>1.3446E-2</v>
      </c>
      <c r="CP88" s="25">
        <v>1.3116299999999999E-2</v>
      </c>
      <c r="CQ88" s="25">
        <v>1.1966900000000001E-2</v>
      </c>
      <c r="CR88" s="25">
        <v>1.1639500000000001E-2</v>
      </c>
      <c r="CS88" s="25">
        <v>9.8936000000000007E-3</v>
      </c>
      <c r="CT88" s="25">
        <v>9.2239999999999996E-3</v>
      </c>
      <c r="CU88" s="25">
        <v>1.40958E-2</v>
      </c>
      <c r="CV88" s="25">
        <v>2.2179600000000001E-2</v>
      </c>
      <c r="CW88" s="25">
        <v>7.8123999999999997E-3</v>
      </c>
      <c r="CX88" s="25">
        <v>1.00264E-2</v>
      </c>
      <c r="CY88" s="25">
        <v>2.63152E-2</v>
      </c>
      <c r="CZ88" s="25">
        <v>8.4106E-2</v>
      </c>
      <c r="DA88" s="25">
        <v>9.1049500000000005E-2</v>
      </c>
      <c r="DB88" s="25">
        <v>8.6995000000000003E-2</v>
      </c>
      <c r="DC88" s="25">
        <v>9.6786300000000006E-2</v>
      </c>
      <c r="DD88" s="25">
        <v>6.20753E-2</v>
      </c>
      <c r="DE88" s="25">
        <v>4.6510099999999999E-2</v>
      </c>
      <c r="DF88" s="25">
        <v>4.5918399999999998E-2</v>
      </c>
      <c r="DG88" s="25">
        <v>2.4401800000000001E-2</v>
      </c>
      <c r="DH88" s="25">
        <v>2.55768E-2</v>
      </c>
      <c r="DI88" s="25">
        <v>2.29521E-2</v>
      </c>
    </row>
    <row r="89" spans="1:113" x14ac:dyDescent="0.25">
      <c r="A89" t="str">
        <f t="shared" si="1"/>
        <v>All_All_No_All_All_All_44081</v>
      </c>
      <c r="B89" t="s">
        <v>155</v>
      </c>
      <c r="C89" t="s">
        <v>229</v>
      </c>
      <c r="D89" t="s">
        <v>2</v>
      </c>
      <c r="E89" t="s">
        <v>2</v>
      </c>
      <c r="F89" t="s">
        <v>206</v>
      </c>
      <c r="G89" t="s">
        <v>2</v>
      </c>
      <c r="H89" t="s">
        <v>2</v>
      </c>
      <c r="I89" t="s">
        <v>2</v>
      </c>
      <c r="J89" s="11">
        <v>44081</v>
      </c>
      <c r="K89">
        <v>15</v>
      </c>
      <c r="L89">
        <v>18</v>
      </c>
      <c r="M89">
        <v>13705</v>
      </c>
      <c r="N89">
        <v>0</v>
      </c>
      <c r="O89">
        <v>0</v>
      </c>
      <c r="P89">
        <v>0</v>
      </c>
      <c r="Q89">
        <v>0</v>
      </c>
      <c r="R89">
        <v>30.476800000000001</v>
      </c>
      <c r="S89">
        <v>29.568159999999999</v>
      </c>
      <c r="T89">
        <v>29.063320000000001</v>
      </c>
      <c r="U89">
        <v>28.8292</v>
      </c>
      <c r="V89">
        <v>29.165600000000001</v>
      </c>
      <c r="W89">
        <v>30.568180000000002</v>
      </c>
      <c r="X89">
        <v>32.421590000000002</v>
      </c>
      <c r="Y89">
        <v>32.839100000000002</v>
      </c>
      <c r="Z89">
        <v>34.299079999999996</v>
      </c>
      <c r="AA89">
        <v>35.811619999999998</v>
      </c>
      <c r="AB89">
        <v>37.601889999999997</v>
      </c>
      <c r="AC89">
        <v>38.544199999999996</v>
      </c>
      <c r="AD89">
        <v>38.970190000000002</v>
      </c>
      <c r="AE89">
        <v>38.988019999999999</v>
      </c>
      <c r="AF89">
        <v>38.612009999999998</v>
      </c>
      <c r="AG89">
        <v>38.161430000000003</v>
      </c>
      <c r="AH89">
        <v>37.610149999999997</v>
      </c>
      <c r="AI89">
        <v>36.51681</v>
      </c>
      <c r="AJ89">
        <v>34.837490000000003</v>
      </c>
      <c r="AK89">
        <v>34.235169999999997</v>
      </c>
      <c r="AL89">
        <v>32.637390000000003</v>
      </c>
      <c r="AM89">
        <v>31.7349</v>
      </c>
      <c r="AN89">
        <v>30.25732</v>
      </c>
      <c r="AO89">
        <v>29.22889</v>
      </c>
      <c r="AP89">
        <v>72.532799999999995</v>
      </c>
      <c r="AQ89">
        <v>71.841700000000003</v>
      </c>
      <c r="AR89">
        <v>70.78349</v>
      </c>
      <c r="AS89">
        <v>70.037170000000003</v>
      </c>
      <c r="AT89">
        <v>69.205690000000004</v>
      </c>
      <c r="AU89">
        <v>68.483959999999996</v>
      </c>
      <c r="AV89">
        <v>67.837620000000001</v>
      </c>
      <c r="AW89">
        <v>72.091449999999995</v>
      </c>
      <c r="AX89">
        <v>74.197320000000005</v>
      </c>
      <c r="AY89">
        <v>78.234920000000002</v>
      </c>
      <c r="AZ89">
        <v>81.465950000000007</v>
      </c>
      <c r="BA89">
        <v>81.951059999999998</v>
      </c>
      <c r="BB89">
        <v>82.107190000000003</v>
      </c>
      <c r="BC89">
        <v>81.522810000000007</v>
      </c>
      <c r="BD89">
        <v>81.054860000000005</v>
      </c>
      <c r="BE89">
        <v>79.642520000000005</v>
      </c>
      <c r="BF89">
        <v>78.528949999999995</v>
      </c>
      <c r="BG89">
        <v>75.712810000000005</v>
      </c>
      <c r="BH89">
        <v>73.490369999999999</v>
      </c>
      <c r="BI89">
        <v>72.18235</v>
      </c>
      <c r="BJ89">
        <v>71.690989999999999</v>
      </c>
      <c r="BK89">
        <v>71.354990000000001</v>
      </c>
      <c r="BL89">
        <v>70.987629999999996</v>
      </c>
      <c r="BM89">
        <v>70.812449999999998</v>
      </c>
      <c r="BN89">
        <v>-0.20481820000000001</v>
      </c>
      <c r="BO89">
        <v>-0.20823410000000001</v>
      </c>
      <c r="BP89">
        <v>-0.20789340000000001</v>
      </c>
      <c r="BQ89">
        <v>-0.2409578</v>
      </c>
      <c r="BR89">
        <v>-0.13714760000000001</v>
      </c>
      <c r="BS89">
        <v>6.9397899999999998E-2</v>
      </c>
      <c r="BT89">
        <v>0.1749272</v>
      </c>
      <c r="BU89">
        <v>-0.1167192</v>
      </c>
      <c r="BV89">
        <v>-0.54795150000000004</v>
      </c>
      <c r="BW89">
        <v>-0.42568220000000001</v>
      </c>
      <c r="BX89">
        <v>-8.6931400000000006E-2</v>
      </c>
      <c r="BY89">
        <v>-4.56721E-2</v>
      </c>
      <c r="BZ89">
        <v>0.18749930000000001</v>
      </c>
      <c r="CA89">
        <v>0.39202480000000001</v>
      </c>
      <c r="CB89">
        <v>0.70469320000000002</v>
      </c>
      <c r="CC89">
        <v>0.35174620000000001</v>
      </c>
      <c r="CD89">
        <v>0.12799930000000001</v>
      </c>
      <c r="CE89">
        <v>-1.9633899999999999E-2</v>
      </c>
      <c r="CF89">
        <v>0.21462819999999999</v>
      </c>
      <c r="CG89">
        <v>5.8925999999999996E-3</v>
      </c>
      <c r="CH89">
        <v>-0.19581519999999999</v>
      </c>
      <c r="CI89">
        <v>-0.26023740000000001</v>
      </c>
      <c r="CJ89">
        <v>-0.46547250000000001</v>
      </c>
      <c r="CK89">
        <v>-0.44418730000000001</v>
      </c>
      <c r="CL89" s="25">
        <v>3.1528199999999999E-2</v>
      </c>
      <c r="CM89" s="25">
        <v>2.1736599999999998E-2</v>
      </c>
      <c r="CN89" s="25">
        <v>1.92645E-2</v>
      </c>
      <c r="CO89" s="25">
        <v>1.9142300000000001E-2</v>
      </c>
      <c r="CP89" s="25">
        <v>2.2694099999999998E-2</v>
      </c>
      <c r="CQ89" s="25">
        <v>1.7566200000000001E-2</v>
      </c>
      <c r="CR89" s="25">
        <v>2.1882200000000001E-2</v>
      </c>
      <c r="CS89" s="25">
        <v>1.8881700000000001E-2</v>
      </c>
      <c r="CT89" s="25">
        <v>2.06071E-2</v>
      </c>
      <c r="CU89" s="25">
        <v>2.9801899999999999E-2</v>
      </c>
      <c r="CV89" s="25">
        <v>3.0489200000000001E-2</v>
      </c>
      <c r="CW89" s="25">
        <v>1.31033E-2</v>
      </c>
      <c r="CX89" s="25">
        <v>1.7351599999999998E-2</v>
      </c>
      <c r="CY89" s="25">
        <v>4.9997399999999997E-2</v>
      </c>
      <c r="CZ89" s="25">
        <v>7.1992E-2</v>
      </c>
      <c r="DA89" s="25">
        <v>7.5233499999999995E-2</v>
      </c>
      <c r="DB89" s="25">
        <v>8.0431100000000005E-2</v>
      </c>
      <c r="DC89" s="25">
        <v>0.1227625</v>
      </c>
      <c r="DD89" s="25">
        <v>0.1154548</v>
      </c>
      <c r="DE89" s="25">
        <v>9.0650599999999998E-2</v>
      </c>
      <c r="DF89" s="25">
        <v>7.5657799999999997E-2</v>
      </c>
      <c r="DG89" s="25">
        <v>3.4691600000000003E-2</v>
      </c>
      <c r="DH89" s="25">
        <v>4.0657199999999998E-2</v>
      </c>
      <c r="DI89" s="25">
        <v>3.3210400000000001E-2</v>
      </c>
    </row>
    <row r="90" spans="1:113" x14ac:dyDescent="0.25">
      <c r="A90" t="str">
        <f t="shared" si="1"/>
        <v>All_All_No_All_All_All_44104</v>
      </c>
      <c r="B90" t="s">
        <v>155</v>
      </c>
      <c r="C90" t="s">
        <v>229</v>
      </c>
      <c r="D90" t="s">
        <v>2</v>
      </c>
      <c r="E90" t="s">
        <v>2</v>
      </c>
      <c r="F90" t="s">
        <v>206</v>
      </c>
      <c r="G90" t="s">
        <v>2</v>
      </c>
      <c r="H90" t="s">
        <v>2</v>
      </c>
      <c r="I90" t="s">
        <v>2</v>
      </c>
      <c r="J90" s="11">
        <v>44104</v>
      </c>
      <c r="K90">
        <v>15</v>
      </c>
      <c r="L90">
        <v>18</v>
      </c>
      <c r="M90">
        <v>13767</v>
      </c>
      <c r="N90">
        <v>0</v>
      </c>
      <c r="O90">
        <v>0</v>
      </c>
      <c r="P90">
        <v>0</v>
      </c>
      <c r="Q90">
        <v>0</v>
      </c>
      <c r="R90">
        <v>29.202850000000002</v>
      </c>
      <c r="S90">
        <v>28.31475</v>
      </c>
      <c r="T90">
        <v>27.578800000000001</v>
      </c>
      <c r="U90">
        <v>27.424700000000001</v>
      </c>
      <c r="V90">
        <v>28.132380000000001</v>
      </c>
      <c r="W90">
        <v>30.561399999999999</v>
      </c>
      <c r="X90">
        <v>34.61842</v>
      </c>
      <c r="Y90">
        <v>37.437100000000001</v>
      </c>
      <c r="Z90">
        <v>41.183129999999998</v>
      </c>
      <c r="AA90">
        <v>44.847380000000001</v>
      </c>
      <c r="AB90">
        <v>48.505850000000002</v>
      </c>
      <c r="AC90">
        <v>50.90513</v>
      </c>
      <c r="AD90">
        <v>52.031230000000001</v>
      </c>
      <c r="AE90">
        <v>52.211660000000002</v>
      </c>
      <c r="AF90">
        <v>51.778619999999997</v>
      </c>
      <c r="AG90">
        <v>51.097909999999999</v>
      </c>
      <c r="AH90">
        <v>48.897970000000001</v>
      </c>
      <c r="AI90">
        <v>45.958370000000002</v>
      </c>
      <c r="AJ90">
        <v>42.492980000000003</v>
      </c>
      <c r="AK90">
        <v>40.05489</v>
      </c>
      <c r="AL90">
        <v>37.196010000000001</v>
      </c>
      <c r="AM90">
        <v>35.13261</v>
      </c>
      <c r="AN90">
        <v>32.696420000000003</v>
      </c>
      <c r="AO90">
        <v>30.71208</v>
      </c>
      <c r="AP90">
        <v>66.912099999999995</v>
      </c>
      <c r="AQ90">
        <v>66.647800000000004</v>
      </c>
      <c r="AR90">
        <v>65.860510000000005</v>
      </c>
      <c r="AS90">
        <v>66.934160000000006</v>
      </c>
      <c r="AT90">
        <v>67.09854</v>
      </c>
      <c r="AU90">
        <v>68.335009999999997</v>
      </c>
      <c r="AV90">
        <v>68.828419999999994</v>
      </c>
      <c r="AW90">
        <v>75.14076</v>
      </c>
      <c r="AX90">
        <v>83.340680000000006</v>
      </c>
      <c r="AY90">
        <v>89.107299999999995</v>
      </c>
      <c r="AZ90">
        <v>95.236680000000007</v>
      </c>
      <c r="BA90">
        <v>97.020319999999998</v>
      </c>
      <c r="BB90">
        <v>96.783270000000002</v>
      </c>
      <c r="BC90">
        <v>95.701660000000004</v>
      </c>
      <c r="BD90">
        <v>95.736949999999993</v>
      </c>
      <c r="BE90">
        <v>96.704009999999997</v>
      </c>
      <c r="BF90">
        <v>95.080410000000001</v>
      </c>
      <c r="BG90">
        <v>89.170749999999998</v>
      </c>
      <c r="BH90">
        <v>83.468000000000004</v>
      </c>
      <c r="BI90">
        <v>80.090450000000004</v>
      </c>
      <c r="BJ90">
        <v>76.824290000000005</v>
      </c>
      <c r="BK90">
        <v>74.686940000000007</v>
      </c>
      <c r="BL90">
        <v>72.776030000000006</v>
      </c>
      <c r="BM90">
        <v>71.776340000000005</v>
      </c>
      <c r="BN90">
        <v>-0.15211250000000001</v>
      </c>
      <c r="BO90">
        <v>-0.15107319999999999</v>
      </c>
      <c r="BP90">
        <v>-5.3295000000000002E-2</v>
      </c>
      <c r="BQ90">
        <v>-1.23289E-2</v>
      </c>
      <c r="BR90">
        <v>-2.49231E-2</v>
      </c>
      <c r="BS90">
        <v>5.2962099999999998E-2</v>
      </c>
      <c r="BT90">
        <v>0.2831786</v>
      </c>
      <c r="BU90">
        <v>0.37229459999999998</v>
      </c>
      <c r="BV90">
        <v>0.107515</v>
      </c>
      <c r="BW90">
        <v>-0.1374013</v>
      </c>
      <c r="BX90">
        <v>-0.35617399999999999</v>
      </c>
      <c r="BY90">
        <v>-0.2391742</v>
      </c>
      <c r="BZ90">
        <v>-4.3090700000000003E-2</v>
      </c>
      <c r="CA90">
        <v>0.3684848</v>
      </c>
      <c r="CB90">
        <v>0.84012679999999995</v>
      </c>
      <c r="CC90">
        <v>0.52377739999999995</v>
      </c>
      <c r="CD90">
        <v>0.21499670000000001</v>
      </c>
      <c r="CE90">
        <v>0.17770240000000001</v>
      </c>
      <c r="CF90">
        <v>-0.11254740000000001</v>
      </c>
      <c r="CG90">
        <v>-0.32638289999999998</v>
      </c>
      <c r="CH90">
        <v>-0.42971700000000002</v>
      </c>
      <c r="CI90">
        <v>-0.51529100000000005</v>
      </c>
      <c r="CJ90">
        <v>-0.48214659999999998</v>
      </c>
      <c r="CK90">
        <v>-0.3655852</v>
      </c>
      <c r="CL90" s="25">
        <v>1.05846E-2</v>
      </c>
      <c r="CM90" s="25">
        <v>1.16942E-2</v>
      </c>
      <c r="CN90" s="25">
        <v>1.01995E-2</v>
      </c>
      <c r="CO90" s="25">
        <v>9.1836000000000001E-3</v>
      </c>
      <c r="CP90" s="25">
        <v>8.2904999999999993E-3</v>
      </c>
      <c r="CQ90" s="25">
        <v>7.7067000000000004E-3</v>
      </c>
      <c r="CR90" s="25">
        <v>9.1853000000000004E-3</v>
      </c>
      <c r="CS90" s="25">
        <v>6.9997999999999996E-3</v>
      </c>
      <c r="CT90" s="25">
        <v>5.4781999999999999E-3</v>
      </c>
      <c r="CU90" s="25">
        <v>7.8487000000000001E-3</v>
      </c>
      <c r="CV90" s="25">
        <v>1.14199E-2</v>
      </c>
      <c r="CW90" s="25">
        <v>5.2364000000000004E-3</v>
      </c>
      <c r="CX90" s="25">
        <v>7.6896999999999998E-3</v>
      </c>
      <c r="CY90" s="25">
        <v>1.6820100000000001E-2</v>
      </c>
      <c r="CZ90" s="25">
        <v>5.9811700000000002E-2</v>
      </c>
      <c r="DA90" s="25">
        <v>6.7649399999999998E-2</v>
      </c>
      <c r="DB90" s="25">
        <v>7.0114399999999993E-2</v>
      </c>
      <c r="DC90" s="25">
        <v>7.6402300000000006E-2</v>
      </c>
      <c r="DD90" s="25">
        <v>4.43454E-2</v>
      </c>
      <c r="DE90" s="25">
        <v>3.4903200000000002E-2</v>
      </c>
      <c r="DF90" s="25">
        <v>3.3127400000000001E-2</v>
      </c>
      <c r="DG90" s="25">
        <v>1.42621E-2</v>
      </c>
      <c r="DH90" s="25">
        <v>1.47704E-2</v>
      </c>
      <c r="DI90" s="25">
        <v>1.43392E-2</v>
      </c>
    </row>
    <row r="91" spans="1:113" x14ac:dyDescent="0.25">
      <c r="A91" t="str">
        <f t="shared" si="1"/>
        <v>All_All_No_All_All_All_44105</v>
      </c>
      <c r="B91" t="s">
        <v>155</v>
      </c>
      <c r="C91" t="s">
        <v>229</v>
      </c>
      <c r="D91" t="s">
        <v>2</v>
      </c>
      <c r="E91" t="s">
        <v>2</v>
      </c>
      <c r="F91" t="s">
        <v>206</v>
      </c>
      <c r="G91" t="s">
        <v>2</v>
      </c>
      <c r="H91" t="s">
        <v>2</v>
      </c>
      <c r="I91" t="s">
        <v>2</v>
      </c>
      <c r="J91" s="11">
        <v>44105</v>
      </c>
      <c r="K91">
        <v>15</v>
      </c>
      <c r="L91">
        <v>18</v>
      </c>
      <c r="M91">
        <v>13765</v>
      </c>
      <c r="N91">
        <v>0</v>
      </c>
      <c r="O91">
        <v>0</v>
      </c>
      <c r="P91">
        <v>0</v>
      </c>
      <c r="Q91">
        <v>0</v>
      </c>
      <c r="R91">
        <v>29.557549999999999</v>
      </c>
      <c r="S91">
        <v>28.448830000000001</v>
      </c>
      <c r="T91">
        <v>27.776150000000001</v>
      </c>
      <c r="U91">
        <v>27.825489999999999</v>
      </c>
      <c r="V91">
        <v>28.616129999999998</v>
      </c>
      <c r="W91">
        <v>30.902920000000002</v>
      </c>
      <c r="X91">
        <v>34.505839999999999</v>
      </c>
      <c r="Y91">
        <v>36.878270000000001</v>
      </c>
      <c r="Z91">
        <v>40.490349999999999</v>
      </c>
      <c r="AA91">
        <v>44.43188</v>
      </c>
      <c r="AB91">
        <v>48.27261</v>
      </c>
      <c r="AC91">
        <v>50.661990000000003</v>
      </c>
      <c r="AD91">
        <v>51.806159999999998</v>
      </c>
      <c r="AE91">
        <v>52.167940000000002</v>
      </c>
      <c r="AF91">
        <v>50.962060000000001</v>
      </c>
      <c r="AG91">
        <v>50.165460000000003</v>
      </c>
      <c r="AH91">
        <v>48.258519999999997</v>
      </c>
      <c r="AI91">
        <v>45.591630000000002</v>
      </c>
      <c r="AJ91">
        <v>42.357230000000001</v>
      </c>
      <c r="AK91">
        <v>40.030189999999997</v>
      </c>
      <c r="AL91">
        <v>37.31615</v>
      </c>
      <c r="AM91">
        <v>35.37885</v>
      </c>
      <c r="AN91">
        <v>32.80885</v>
      </c>
      <c r="AO91">
        <v>30.410409999999999</v>
      </c>
      <c r="AP91">
        <v>71.401799999999994</v>
      </c>
      <c r="AQ91">
        <v>70.560450000000003</v>
      </c>
      <c r="AR91">
        <v>69.344639999999998</v>
      </c>
      <c r="AS91">
        <v>68.294510000000002</v>
      </c>
      <c r="AT91">
        <v>66.385120000000001</v>
      </c>
      <c r="AU91">
        <v>66.734520000000003</v>
      </c>
      <c r="AV91">
        <v>66.19229</v>
      </c>
      <c r="AW91">
        <v>73.047550000000001</v>
      </c>
      <c r="AX91">
        <v>81.725070000000002</v>
      </c>
      <c r="AY91">
        <v>89.37133</v>
      </c>
      <c r="AZ91">
        <v>95.137950000000004</v>
      </c>
      <c r="BA91">
        <v>97.897779999999997</v>
      </c>
      <c r="BB91">
        <v>98.732889999999998</v>
      </c>
      <c r="BC91">
        <v>98.379720000000006</v>
      </c>
      <c r="BD91">
        <v>96.11936</v>
      </c>
      <c r="BE91">
        <v>94.205150000000003</v>
      </c>
      <c r="BF91">
        <v>92.541120000000006</v>
      </c>
      <c r="BG91">
        <v>87.671369999999996</v>
      </c>
      <c r="BH91">
        <v>81.428240000000002</v>
      </c>
      <c r="BI91">
        <v>76.613069999999993</v>
      </c>
      <c r="BJ91">
        <v>74.116410000000002</v>
      </c>
      <c r="BK91">
        <v>72.683980000000005</v>
      </c>
      <c r="BL91">
        <v>70.49239</v>
      </c>
      <c r="BM91">
        <v>68.511579999999995</v>
      </c>
      <c r="BN91">
        <v>-0.24810960000000001</v>
      </c>
      <c r="BO91">
        <v>-0.21163940000000001</v>
      </c>
      <c r="BP91">
        <v>-4.9253499999999999E-2</v>
      </c>
      <c r="BQ91">
        <v>-2.9319399999999999E-2</v>
      </c>
      <c r="BR91">
        <v>-7.4730999999999999E-3</v>
      </c>
      <c r="BS91">
        <v>8.81826E-2</v>
      </c>
      <c r="BT91">
        <v>0.28000249999999999</v>
      </c>
      <c r="BU91">
        <v>0.31038840000000001</v>
      </c>
      <c r="BV91">
        <v>4.9336199999999997E-2</v>
      </c>
      <c r="BW91">
        <v>-9.8961099999999996E-2</v>
      </c>
      <c r="BX91">
        <v>-0.35984460000000001</v>
      </c>
      <c r="BY91">
        <v>-0.23921899999999999</v>
      </c>
      <c r="BZ91">
        <v>-5.2700400000000001E-2</v>
      </c>
      <c r="CA91">
        <v>0.37907570000000002</v>
      </c>
      <c r="CB91">
        <v>0.84301499999999996</v>
      </c>
      <c r="CC91">
        <v>0.52892329999999999</v>
      </c>
      <c r="CD91">
        <v>0.21567910000000001</v>
      </c>
      <c r="CE91">
        <v>0.18798580000000001</v>
      </c>
      <c r="CF91">
        <v>-4.0941999999999999E-2</v>
      </c>
      <c r="CG91">
        <v>-0.23728399999999999</v>
      </c>
      <c r="CH91">
        <v>-0.36859969999999997</v>
      </c>
      <c r="CI91">
        <v>-0.3453157</v>
      </c>
      <c r="CJ91">
        <v>-0.36491059999999997</v>
      </c>
      <c r="CK91">
        <v>-0.25456129999999999</v>
      </c>
      <c r="CL91" s="25">
        <v>9.6839000000000005E-3</v>
      </c>
      <c r="CM91" s="25">
        <v>1.0374E-2</v>
      </c>
      <c r="CN91" s="25">
        <v>8.5070000000000007E-3</v>
      </c>
      <c r="CO91" s="25">
        <v>8.6288000000000007E-3</v>
      </c>
      <c r="CP91" s="25">
        <v>8.7001000000000005E-3</v>
      </c>
      <c r="CQ91" s="25">
        <v>8.1215999999999997E-3</v>
      </c>
      <c r="CR91" s="25">
        <v>8.9265999999999998E-3</v>
      </c>
      <c r="CS91" s="25">
        <v>6.4628999999999997E-3</v>
      </c>
      <c r="CT91" s="25">
        <v>5.4831000000000003E-3</v>
      </c>
      <c r="CU91" s="25">
        <v>7.7682000000000003E-3</v>
      </c>
      <c r="CV91" s="25">
        <v>9.9445999999999996E-3</v>
      </c>
      <c r="CW91" s="25">
        <v>5.7333999999999996E-3</v>
      </c>
      <c r="CX91" s="25">
        <v>8.5252999999999995E-3</v>
      </c>
      <c r="CY91" s="25">
        <v>1.9382300000000002E-2</v>
      </c>
      <c r="CZ91" s="25">
        <v>6.3171900000000003E-2</v>
      </c>
      <c r="DA91" s="25">
        <v>6.3134999999999997E-2</v>
      </c>
      <c r="DB91" s="25">
        <v>6.1240500000000003E-2</v>
      </c>
      <c r="DC91" s="25">
        <v>6.8877900000000006E-2</v>
      </c>
      <c r="DD91" s="25">
        <v>3.6026599999999999E-2</v>
      </c>
      <c r="DE91" s="25">
        <v>2.5594499999999999E-2</v>
      </c>
      <c r="DF91" s="25">
        <v>2.73575E-2</v>
      </c>
      <c r="DG91" s="25">
        <v>1.48196E-2</v>
      </c>
      <c r="DH91" s="25">
        <v>1.49073E-2</v>
      </c>
      <c r="DI91" s="25">
        <v>1.4426899999999999E-2</v>
      </c>
    </row>
    <row r="92" spans="1:113" x14ac:dyDescent="0.25">
      <c r="A92" t="str">
        <f t="shared" si="1"/>
        <v>All_All_Yes_All_All_All_44060</v>
      </c>
      <c r="B92" t="s">
        <v>155</v>
      </c>
      <c r="C92" t="s">
        <v>230</v>
      </c>
      <c r="D92" t="s">
        <v>2</v>
      </c>
      <c r="E92" t="s">
        <v>2</v>
      </c>
      <c r="F92" t="s">
        <v>207</v>
      </c>
      <c r="G92" t="s">
        <v>2</v>
      </c>
      <c r="H92" t="s">
        <v>2</v>
      </c>
      <c r="I92" t="s">
        <v>2</v>
      </c>
      <c r="J92" s="11">
        <v>44060</v>
      </c>
      <c r="K92">
        <v>15</v>
      </c>
      <c r="L92">
        <v>18</v>
      </c>
      <c r="M92">
        <v>1</v>
      </c>
      <c r="N92">
        <v>0</v>
      </c>
      <c r="O92">
        <v>0</v>
      </c>
      <c r="P92">
        <v>0</v>
      </c>
      <c r="Q92">
        <v>0</v>
      </c>
      <c r="R92">
        <v>133.19999999999999</v>
      </c>
      <c r="S92">
        <v>129.19999999999999</v>
      </c>
      <c r="T92">
        <v>122.8</v>
      </c>
      <c r="U92">
        <v>118.8</v>
      </c>
      <c r="V92">
        <v>114.4</v>
      </c>
      <c r="W92">
        <v>114.8</v>
      </c>
      <c r="X92">
        <v>117.2</v>
      </c>
      <c r="Y92">
        <v>133.19999999999999</v>
      </c>
      <c r="Z92">
        <v>142.80000000000001</v>
      </c>
      <c r="AA92">
        <v>159.6</v>
      </c>
      <c r="AB92">
        <v>156</v>
      </c>
      <c r="AC92">
        <v>164.8</v>
      </c>
      <c r="AD92">
        <v>178.8</v>
      </c>
      <c r="AE92">
        <v>192</v>
      </c>
      <c r="AF92">
        <v>188.8</v>
      </c>
      <c r="AG92">
        <v>216.8</v>
      </c>
      <c r="AH92">
        <v>206</v>
      </c>
      <c r="AI92">
        <v>210.8</v>
      </c>
      <c r="AJ92">
        <v>178.4</v>
      </c>
      <c r="AK92">
        <v>171.2</v>
      </c>
      <c r="AL92">
        <v>164.8</v>
      </c>
      <c r="AM92">
        <v>147.6</v>
      </c>
      <c r="AN92">
        <v>144</v>
      </c>
      <c r="AO92">
        <v>136.4</v>
      </c>
      <c r="AP92">
        <v>72</v>
      </c>
      <c r="AQ92">
        <v>72</v>
      </c>
      <c r="AR92">
        <v>72</v>
      </c>
      <c r="AS92">
        <v>72</v>
      </c>
      <c r="AT92">
        <v>73</v>
      </c>
      <c r="AU92">
        <v>73</v>
      </c>
      <c r="AV92">
        <v>73</v>
      </c>
      <c r="AW92">
        <v>75</v>
      </c>
      <c r="AX92">
        <v>77</v>
      </c>
      <c r="AY92">
        <v>82</v>
      </c>
      <c r="AZ92">
        <v>83</v>
      </c>
      <c r="BA92">
        <v>82</v>
      </c>
      <c r="BB92">
        <v>83</v>
      </c>
      <c r="BC92">
        <v>83</v>
      </c>
      <c r="BD92">
        <v>85</v>
      </c>
      <c r="BE92">
        <v>85</v>
      </c>
      <c r="BF92">
        <v>83</v>
      </c>
      <c r="BG92">
        <v>84</v>
      </c>
      <c r="BH92">
        <v>82</v>
      </c>
      <c r="BI92">
        <v>76</v>
      </c>
      <c r="BJ92">
        <v>74</v>
      </c>
      <c r="BK92">
        <v>74</v>
      </c>
      <c r="BL92">
        <v>74</v>
      </c>
      <c r="BM92">
        <v>73</v>
      </c>
      <c r="BN92">
        <v>5.5814130000000004</v>
      </c>
      <c r="BO92">
        <v>4.7233580000000002</v>
      </c>
      <c r="BP92">
        <v>3.6975250000000002</v>
      </c>
      <c r="BQ92">
        <v>3.0864940000000001</v>
      </c>
      <c r="BR92">
        <v>1.9200969999999999</v>
      </c>
      <c r="BS92">
        <v>4.4890439999999998</v>
      </c>
      <c r="BT92">
        <v>0.86894990000000005</v>
      </c>
      <c r="BU92">
        <v>-2.674042</v>
      </c>
      <c r="BV92">
        <v>-3.1737669999999998</v>
      </c>
      <c r="BW92">
        <v>0.100769</v>
      </c>
      <c r="BX92">
        <v>1.3786620000000001</v>
      </c>
      <c r="BY92">
        <v>-0.94837950000000004</v>
      </c>
      <c r="BZ92">
        <v>-0.66957089999999997</v>
      </c>
      <c r="CA92">
        <v>0.6015625</v>
      </c>
      <c r="CB92">
        <v>5.3807830000000001</v>
      </c>
      <c r="CC92">
        <v>5.0963900000000004</v>
      </c>
      <c r="CD92">
        <v>4.5779269999999999</v>
      </c>
      <c r="CE92">
        <v>4.7615970000000001</v>
      </c>
      <c r="CF92">
        <v>5.4150090000000004</v>
      </c>
      <c r="CG92">
        <v>1.048492</v>
      </c>
      <c r="CH92">
        <v>-0.43826290000000001</v>
      </c>
      <c r="CI92">
        <v>-0.18338009999999999</v>
      </c>
      <c r="CJ92">
        <v>-0.80252080000000003</v>
      </c>
      <c r="CK92">
        <v>0.32437129999999997</v>
      </c>
      <c r="CL92" s="25">
        <v>36.494840000000003</v>
      </c>
      <c r="CM92" s="25">
        <v>40.305340000000001</v>
      </c>
      <c r="CN92" s="25">
        <v>33.231189999999998</v>
      </c>
      <c r="CO92" s="25">
        <v>25.93702</v>
      </c>
      <c r="CP92" s="25">
        <v>23.470279999999999</v>
      </c>
      <c r="CQ92" s="25">
        <v>6.3241459999999998</v>
      </c>
      <c r="CR92" s="25">
        <v>8.9210639999999994</v>
      </c>
      <c r="CS92" s="25">
        <v>4.0215129999999997</v>
      </c>
      <c r="CT92" s="25">
        <v>4.013191</v>
      </c>
      <c r="CU92" s="25">
        <v>3.3308219999999999</v>
      </c>
      <c r="CV92" s="25">
        <v>2.5645730000000002</v>
      </c>
      <c r="CW92" s="25">
        <v>1.3138049999999999</v>
      </c>
      <c r="CX92" s="25">
        <v>2.5226310000000001</v>
      </c>
      <c r="CY92" s="25">
        <v>4.4991950000000003</v>
      </c>
      <c r="CZ92" s="25">
        <v>9.0123909999999992</v>
      </c>
      <c r="DA92" s="25">
        <v>16.533719999999999</v>
      </c>
      <c r="DB92" s="25">
        <v>18.105229999999999</v>
      </c>
      <c r="DC92" s="25">
        <v>20.76641</v>
      </c>
      <c r="DD92" s="25">
        <v>8.1089120000000001</v>
      </c>
      <c r="DE92" s="25">
        <v>2.7357450000000001</v>
      </c>
      <c r="DF92" s="25">
        <v>3.89757</v>
      </c>
      <c r="DG92" s="25">
        <v>1.419259</v>
      </c>
      <c r="DH92" s="25">
        <v>0.96316310000000005</v>
      </c>
      <c r="DI92" s="25">
        <v>2.219503</v>
      </c>
    </row>
    <row r="93" spans="1:113" x14ac:dyDescent="0.25">
      <c r="A93" t="str">
        <f t="shared" si="1"/>
        <v>All_All_Yes_All_All_All_44061</v>
      </c>
      <c r="B93" t="s">
        <v>155</v>
      </c>
      <c r="C93" t="s">
        <v>230</v>
      </c>
      <c r="D93" t="s">
        <v>2</v>
      </c>
      <c r="E93" t="s">
        <v>2</v>
      </c>
      <c r="F93" t="s">
        <v>207</v>
      </c>
      <c r="G93" t="s">
        <v>2</v>
      </c>
      <c r="H93" t="s">
        <v>2</v>
      </c>
      <c r="I93" t="s">
        <v>2</v>
      </c>
      <c r="J93" s="11">
        <v>44061</v>
      </c>
      <c r="K93">
        <v>15</v>
      </c>
      <c r="L93">
        <v>18</v>
      </c>
      <c r="M93">
        <v>1</v>
      </c>
      <c r="N93">
        <v>0</v>
      </c>
      <c r="O93">
        <v>0</v>
      </c>
      <c r="P93">
        <v>0</v>
      </c>
      <c r="Q93">
        <v>0</v>
      </c>
      <c r="R93">
        <v>131.19999999999999</v>
      </c>
      <c r="S93">
        <v>123.6</v>
      </c>
      <c r="T93">
        <v>118</v>
      </c>
      <c r="U93">
        <v>114.8</v>
      </c>
      <c r="V93">
        <v>110</v>
      </c>
      <c r="W93">
        <v>108</v>
      </c>
      <c r="X93">
        <v>111.2</v>
      </c>
      <c r="Y93">
        <v>132</v>
      </c>
      <c r="Z93">
        <v>144.4</v>
      </c>
      <c r="AA93">
        <v>158.80000000000001</v>
      </c>
      <c r="AB93">
        <v>175.6</v>
      </c>
      <c r="AC93">
        <v>195.6</v>
      </c>
      <c r="AD93">
        <v>211.6</v>
      </c>
      <c r="AE93">
        <v>220.4</v>
      </c>
      <c r="AF93">
        <v>220.4</v>
      </c>
      <c r="AG93">
        <v>220.4</v>
      </c>
      <c r="AH93">
        <v>202.8</v>
      </c>
      <c r="AI93">
        <v>186.8</v>
      </c>
      <c r="AJ93">
        <v>178.8</v>
      </c>
      <c r="AK93">
        <v>162.4</v>
      </c>
      <c r="AL93">
        <v>162.80000000000001</v>
      </c>
      <c r="AM93">
        <v>165.6</v>
      </c>
      <c r="AN93">
        <v>161.6</v>
      </c>
      <c r="AO93">
        <v>151.19999999999999</v>
      </c>
      <c r="AP93">
        <v>73</v>
      </c>
      <c r="AQ93">
        <v>72</v>
      </c>
      <c r="AR93">
        <v>72</v>
      </c>
      <c r="AS93">
        <v>72</v>
      </c>
      <c r="AT93">
        <v>72</v>
      </c>
      <c r="AU93">
        <v>72</v>
      </c>
      <c r="AV93">
        <v>72</v>
      </c>
      <c r="AW93">
        <v>74</v>
      </c>
      <c r="AX93">
        <v>79</v>
      </c>
      <c r="AY93">
        <v>82</v>
      </c>
      <c r="AZ93">
        <v>87</v>
      </c>
      <c r="BA93">
        <v>92</v>
      </c>
      <c r="BB93">
        <v>97</v>
      </c>
      <c r="BC93">
        <v>99</v>
      </c>
      <c r="BD93">
        <v>94</v>
      </c>
      <c r="BE93">
        <v>85</v>
      </c>
      <c r="BF93">
        <v>83</v>
      </c>
      <c r="BG93">
        <v>81</v>
      </c>
      <c r="BH93">
        <v>79</v>
      </c>
      <c r="BI93">
        <v>81</v>
      </c>
      <c r="BJ93">
        <v>79</v>
      </c>
      <c r="BK93">
        <v>78</v>
      </c>
      <c r="BL93">
        <v>76</v>
      </c>
      <c r="BM93">
        <v>75</v>
      </c>
      <c r="BN93">
        <v>1.7161869999999999</v>
      </c>
      <c r="BO93">
        <v>2.4345699999999999</v>
      </c>
      <c r="BP93">
        <v>2.2256469999999999</v>
      </c>
      <c r="BQ93">
        <v>2.2239990000000001</v>
      </c>
      <c r="BR93">
        <v>1.8987499999999999</v>
      </c>
      <c r="BS93">
        <v>1.23864</v>
      </c>
      <c r="BT93">
        <v>0.42089080000000001</v>
      </c>
      <c r="BU93">
        <v>-9.9067699999999995E-2</v>
      </c>
      <c r="BV93">
        <v>-0.88006589999999996</v>
      </c>
      <c r="BW93">
        <v>-0.81782529999999998</v>
      </c>
      <c r="BX93">
        <v>-1.824066</v>
      </c>
      <c r="BY93">
        <v>1.2626040000000001</v>
      </c>
      <c r="BZ93">
        <v>2.341415</v>
      </c>
      <c r="CA93">
        <v>7.2484279999999996</v>
      </c>
      <c r="CB93">
        <v>15.853960000000001</v>
      </c>
      <c r="CC93">
        <v>12.575240000000001</v>
      </c>
      <c r="CD93">
        <v>11.955859999999999</v>
      </c>
      <c r="CE93">
        <v>11.8291</v>
      </c>
      <c r="CF93">
        <v>5.8734279999999996</v>
      </c>
      <c r="CG93">
        <v>4.1393279999999999</v>
      </c>
      <c r="CH93">
        <v>3.9949490000000001</v>
      </c>
      <c r="CI93">
        <v>-2.9270170000000002</v>
      </c>
      <c r="CJ93">
        <v>-0.91252140000000004</v>
      </c>
      <c r="CK93">
        <v>1.3129580000000001</v>
      </c>
      <c r="CL93" s="25">
        <v>40.725380000000001</v>
      </c>
      <c r="CM93" s="25">
        <v>42.558019999999999</v>
      </c>
      <c r="CN93" s="25">
        <v>36.652320000000003</v>
      </c>
      <c r="CO93" s="25">
        <v>29.522099999999998</v>
      </c>
      <c r="CP93" s="25">
        <v>25.282910000000001</v>
      </c>
      <c r="CQ93" s="25">
        <v>8.6567039999999995</v>
      </c>
      <c r="CR93" s="25">
        <v>15.588939999999999</v>
      </c>
      <c r="CS93" s="25">
        <v>7.5587939999999998</v>
      </c>
      <c r="CT93" s="25">
        <v>5.357361</v>
      </c>
      <c r="CU93" s="25">
        <v>13.842219999999999</v>
      </c>
      <c r="CV93" s="25">
        <v>13.96003</v>
      </c>
      <c r="CW93" s="25">
        <v>2.633883</v>
      </c>
      <c r="CX93" s="25">
        <v>2.6346780000000001</v>
      </c>
      <c r="CY93" s="25">
        <v>9.7473240000000008</v>
      </c>
      <c r="CZ93" s="25">
        <v>46.702199999999998</v>
      </c>
      <c r="DA93" s="25">
        <v>31.50563</v>
      </c>
      <c r="DB93" s="25">
        <v>37.371960000000001</v>
      </c>
      <c r="DC93" s="25">
        <v>61.100830000000002</v>
      </c>
      <c r="DD93" s="25">
        <v>51.486260000000001</v>
      </c>
      <c r="DE93" s="25">
        <v>30.053989999999999</v>
      </c>
      <c r="DF93" s="25">
        <v>16.159050000000001</v>
      </c>
      <c r="DG93" s="25">
        <v>3.2875109999999999</v>
      </c>
      <c r="DH93" s="25">
        <v>2.7125880000000002</v>
      </c>
      <c r="DI93" s="25">
        <v>3.8786930000000002</v>
      </c>
    </row>
    <row r="94" spans="1:113" x14ac:dyDescent="0.25">
      <c r="A94" t="str">
        <f t="shared" si="1"/>
        <v>All_All_Yes_All_All_All_44062</v>
      </c>
      <c r="B94" t="s">
        <v>155</v>
      </c>
      <c r="C94" t="s">
        <v>230</v>
      </c>
      <c r="D94" t="s">
        <v>2</v>
      </c>
      <c r="E94" t="s">
        <v>2</v>
      </c>
      <c r="F94" t="s">
        <v>207</v>
      </c>
      <c r="G94" t="s">
        <v>2</v>
      </c>
      <c r="H94" t="s">
        <v>2</v>
      </c>
      <c r="I94" t="s">
        <v>2</v>
      </c>
      <c r="J94" s="11">
        <v>44062</v>
      </c>
      <c r="K94">
        <v>15</v>
      </c>
      <c r="L94">
        <v>18</v>
      </c>
      <c r="M94">
        <v>1</v>
      </c>
      <c r="N94">
        <v>0</v>
      </c>
      <c r="O94">
        <v>0</v>
      </c>
      <c r="P94">
        <v>0</v>
      </c>
      <c r="Q94">
        <v>0</v>
      </c>
      <c r="R94">
        <v>145.6</v>
      </c>
      <c r="S94">
        <v>141.19999999999999</v>
      </c>
      <c r="T94">
        <v>136.80000000000001</v>
      </c>
      <c r="U94">
        <v>134.80000000000001</v>
      </c>
      <c r="V94">
        <v>128.80000000000001</v>
      </c>
      <c r="W94">
        <v>126</v>
      </c>
      <c r="X94">
        <v>120.4</v>
      </c>
      <c r="Y94">
        <v>134.4</v>
      </c>
      <c r="Z94">
        <v>149.6</v>
      </c>
      <c r="AA94">
        <v>158.4</v>
      </c>
      <c r="AB94">
        <v>196</v>
      </c>
      <c r="AC94">
        <v>199.2</v>
      </c>
      <c r="AD94">
        <v>202</v>
      </c>
      <c r="AE94">
        <v>203.6</v>
      </c>
      <c r="AF94">
        <v>207.2</v>
      </c>
      <c r="AG94">
        <v>194.4</v>
      </c>
      <c r="AH94">
        <v>202.4</v>
      </c>
      <c r="AI94">
        <v>206.8</v>
      </c>
      <c r="AJ94">
        <v>208</v>
      </c>
      <c r="AK94">
        <v>180.8</v>
      </c>
      <c r="AL94">
        <v>171.6</v>
      </c>
      <c r="AM94">
        <v>166.8</v>
      </c>
      <c r="AN94">
        <v>163.6</v>
      </c>
      <c r="AO94">
        <v>156.4</v>
      </c>
      <c r="AP94">
        <v>76</v>
      </c>
      <c r="AQ94">
        <v>75</v>
      </c>
      <c r="AR94">
        <v>74</v>
      </c>
      <c r="AS94">
        <v>74</v>
      </c>
      <c r="AT94">
        <v>74</v>
      </c>
      <c r="AU94">
        <v>75</v>
      </c>
      <c r="AV94">
        <v>76</v>
      </c>
      <c r="AW94">
        <v>78</v>
      </c>
      <c r="AX94">
        <v>81</v>
      </c>
      <c r="AY94">
        <v>82</v>
      </c>
      <c r="AZ94">
        <v>87</v>
      </c>
      <c r="BA94">
        <v>90</v>
      </c>
      <c r="BB94">
        <v>86</v>
      </c>
      <c r="BC94">
        <v>87</v>
      </c>
      <c r="BD94">
        <v>88</v>
      </c>
      <c r="BE94">
        <v>87</v>
      </c>
      <c r="BF94">
        <v>87</v>
      </c>
      <c r="BG94">
        <v>85</v>
      </c>
      <c r="BH94">
        <v>82</v>
      </c>
      <c r="BI94">
        <v>79</v>
      </c>
      <c r="BJ94">
        <v>77</v>
      </c>
      <c r="BK94">
        <v>77</v>
      </c>
      <c r="BL94">
        <v>76</v>
      </c>
      <c r="BM94">
        <v>76</v>
      </c>
      <c r="BN94">
        <v>2.1556549999999999</v>
      </c>
      <c r="BO94">
        <v>3.3383479999999999</v>
      </c>
      <c r="BP94">
        <v>3.4188770000000002</v>
      </c>
      <c r="BQ94">
        <v>2.606163</v>
      </c>
      <c r="BR94">
        <v>0.96307370000000003</v>
      </c>
      <c r="BS94">
        <v>-6.0142500000000002E-2</v>
      </c>
      <c r="BT94">
        <v>-0.66007229999999995</v>
      </c>
      <c r="BU94">
        <v>0.60307310000000003</v>
      </c>
      <c r="BV94">
        <v>-0.44029239999999997</v>
      </c>
      <c r="BW94">
        <v>-0.81784060000000003</v>
      </c>
      <c r="BX94">
        <v>-1.824066</v>
      </c>
      <c r="BY94">
        <v>1.0186459999999999</v>
      </c>
      <c r="BZ94">
        <v>1.402847</v>
      </c>
      <c r="CA94">
        <v>5.7630160000000004</v>
      </c>
      <c r="CB94">
        <v>14.793699999999999</v>
      </c>
      <c r="CC94">
        <v>13.331630000000001</v>
      </c>
      <c r="CD94">
        <v>13.23143</v>
      </c>
      <c r="CE94">
        <v>14.686070000000001</v>
      </c>
      <c r="CF94">
        <v>8.5331119999999991</v>
      </c>
      <c r="CG94">
        <v>3.3538670000000002</v>
      </c>
      <c r="CH94">
        <v>2.3979029999999999</v>
      </c>
      <c r="CI94">
        <v>-2.6028440000000002</v>
      </c>
      <c r="CJ94">
        <v>-0.91252140000000004</v>
      </c>
      <c r="CK94">
        <v>1.4694670000000001</v>
      </c>
      <c r="CL94" s="25">
        <v>35.999780000000001</v>
      </c>
      <c r="CM94" s="25">
        <v>36.21311</v>
      </c>
      <c r="CN94" s="25">
        <v>29.67699</v>
      </c>
      <c r="CO94" s="25">
        <v>25.243600000000001</v>
      </c>
      <c r="CP94" s="25">
        <v>23.32245</v>
      </c>
      <c r="CQ94" s="25">
        <v>9.279083</v>
      </c>
      <c r="CR94" s="25">
        <v>17.48676</v>
      </c>
      <c r="CS94" s="25">
        <v>8.1904489999999992</v>
      </c>
      <c r="CT94" s="25">
        <v>6.1601340000000002</v>
      </c>
      <c r="CU94" s="25">
        <v>11.5037</v>
      </c>
      <c r="CV94" s="25">
        <v>7.0891590000000004</v>
      </c>
      <c r="CW94" s="25">
        <v>1.6516120000000001</v>
      </c>
      <c r="CX94" s="25">
        <v>3.311709</v>
      </c>
      <c r="CY94" s="25">
        <v>6.6693879999999996</v>
      </c>
      <c r="CZ94" s="25">
        <v>28.18637</v>
      </c>
      <c r="DA94" s="25">
        <v>26.96245</v>
      </c>
      <c r="DB94" s="25">
        <v>30.58306</v>
      </c>
      <c r="DC94" s="25">
        <v>39.678980000000003</v>
      </c>
      <c r="DD94" s="25">
        <v>21.404070000000001</v>
      </c>
      <c r="DE94" s="25">
        <v>12.52491</v>
      </c>
      <c r="DF94" s="25">
        <v>10.64831</v>
      </c>
      <c r="DG94" s="25">
        <v>2.8194430000000001</v>
      </c>
      <c r="DH94" s="25">
        <v>1.8244469999999999</v>
      </c>
      <c r="DI94" s="25">
        <v>2.5849069999999998</v>
      </c>
    </row>
    <row r="95" spans="1:113" x14ac:dyDescent="0.25">
      <c r="A95" t="str">
        <f t="shared" si="1"/>
        <v>All_All_Yes_All_All_All_44063</v>
      </c>
      <c r="B95" t="s">
        <v>155</v>
      </c>
      <c r="C95" t="s">
        <v>230</v>
      </c>
      <c r="D95" t="s">
        <v>2</v>
      </c>
      <c r="E95" t="s">
        <v>2</v>
      </c>
      <c r="F95" t="s">
        <v>207</v>
      </c>
      <c r="G95" t="s">
        <v>2</v>
      </c>
      <c r="H95" t="s">
        <v>2</v>
      </c>
      <c r="I95" t="s">
        <v>2</v>
      </c>
      <c r="J95" s="11">
        <v>44063</v>
      </c>
      <c r="K95">
        <v>15</v>
      </c>
      <c r="L95">
        <v>18</v>
      </c>
      <c r="M95">
        <v>1</v>
      </c>
      <c r="N95">
        <v>0</v>
      </c>
      <c r="O95">
        <v>0</v>
      </c>
      <c r="P95">
        <v>0</v>
      </c>
      <c r="Q95">
        <v>0</v>
      </c>
      <c r="R95">
        <v>147.6</v>
      </c>
      <c r="S95">
        <v>141.6</v>
      </c>
      <c r="T95">
        <v>132.80000000000001</v>
      </c>
      <c r="U95">
        <v>128.80000000000001</v>
      </c>
      <c r="V95">
        <v>126</v>
      </c>
      <c r="W95">
        <v>127.6</v>
      </c>
      <c r="X95">
        <v>120.4</v>
      </c>
      <c r="Y95">
        <v>139.6</v>
      </c>
      <c r="Z95">
        <v>150.4</v>
      </c>
      <c r="AA95">
        <v>161.19999999999999</v>
      </c>
      <c r="AB95">
        <v>174.8</v>
      </c>
      <c r="AC95">
        <v>184</v>
      </c>
      <c r="AD95">
        <v>190.4</v>
      </c>
      <c r="AE95">
        <v>202.8</v>
      </c>
      <c r="AF95">
        <v>214.8</v>
      </c>
      <c r="AG95">
        <v>208.8</v>
      </c>
      <c r="AH95">
        <v>178.4</v>
      </c>
      <c r="AI95">
        <v>180</v>
      </c>
      <c r="AJ95">
        <v>159.6</v>
      </c>
      <c r="AK95">
        <v>159.19999999999999</v>
      </c>
      <c r="AL95">
        <v>161.6</v>
      </c>
      <c r="AM95">
        <v>154.4</v>
      </c>
      <c r="AN95">
        <v>152.80000000000001</v>
      </c>
      <c r="AO95">
        <v>145.19999999999999</v>
      </c>
      <c r="AP95">
        <v>75</v>
      </c>
      <c r="AQ95">
        <v>75</v>
      </c>
      <c r="AR95">
        <v>75</v>
      </c>
      <c r="AS95">
        <v>74</v>
      </c>
      <c r="AT95">
        <v>74</v>
      </c>
      <c r="AU95">
        <v>74</v>
      </c>
      <c r="AV95">
        <v>74</v>
      </c>
      <c r="AW95">
        <v>77</v>
      </c>
      <c r="AX95">
        <v>79</v>
      </c>
      <c r="AY95">
        <v>82</v>
      </c>
      <c r="AZ95">
        <v>86</v>
      </c>
      <c r="BA95">
        <v>87</v>
      </c>
      <c r="BB95">
        <v>85</v>
      </c>
      <c r="BC95">
        <v>87</v>
      </c>
      <c r="BD95">
        <v>87</v>
      </c>
      <c r="BE95">
        <v>85</v>
      </c>
      <c r="BF95">
        <v>83</v>
      </c>
      <c r="BG95">
        <v>80</v>
      </c>
      <c r="BH95">
        <v>78</v>
      </c>
      <c r="BI95">
        <v>76</v>
      </c>
      <c r="BJ95">
        <v>76</v>
      </c>
      <c r="BK95">
        <v>76</v>
      </c>
      <c r="BL95">
        <v>76</v>
      </c>
      <c r="BM95">
        <v>76</v>
      </c>
      <c r="BN95">
        <v>2.0091709999999998</v>
      </c>
      <c r="BO95">
        <v>3.3383479999999999</v>
      </c>
      <c r="BP95">
        <v>4.0155029999999998</v>
      </c>
      <c r="BQ95">
        <v>2.6061709999999998</v>
      </c>
      <c r="BR95">
        <v>0.96307370000000003</v>
      </c>
      <c r="BS95">
        <v>0.37277979999999999</v>
      </c>
      <c r="BT95">
        <v>-0.11959839999999999</v>
      </c>
      <c r="BU95">
        <v>0.42753600000000003</v>
      </c>
      <c r="BV95">
        <v>-0.88006589999999996</v>
      </c>
      <c r="BW95">
        <v>-0.81782529999999998</v>
      </c>
      <c r="BX95">
        <v>-1.6681820000000001</v>
      </c>
      <c r="BY95">
        <v>0.65274049999999995</v>
      </c>
      <c r="BZ95">
        <v>1.3175349999999999</v>
      </c>
      <c r="CA95">
        <v>5.7629999999999999</v>
      </c>
      <c r="CB95">
        <v>14.61697</v>
      </c>
      <c r="CC95">
        <v>12.57526</v>
      </c>
      <c r="CD95">
        <v>11.955859999999999</v>
      </c>
      <c r="CE95">
        <v>11.11487</v>
      </c>
      <c r="CF95">
        <v>4.9868620000000004</v>
      </c>
      <c r="CG95">
        <v>2.1756899999999999</v>
      </c>
      <c r="CH95">
        <v>1.59938</v>
      </c>
      <c r="CI95">
        <v>-2.2786870000000001</v>
      </c>
      <c r="CJ95">
        <v>-0.91250609999999999</v>
      </c>
      <c r="CK95">
        <v>1.4694670000000001</v>
      </c>
      <c r="CL95" s="25">
        <v>23.730589999999999</v>
      </c>
      <c r="CM95" s="25">
        <v>31.462340000000001</v>
      </c>
      <c r="CN95" s="25">
        <v>29.26839</v>
      </c>
      <c r="CO95" s="25">
        <v>22.351379999999999</v>
      </c>
      <c r="CP95" s="25">
        <v>16.435359999999999</v>
      </c>
      <c r="CQ95" s="25">
        <v>3.7399079999999998</v>
      </c>
      <c r="CR95" s="25">
        <v>8.9833390000000009</v>
      </c>
      <c r="CS95" s="25">
        <v>3.7396500000000001</v>
      </c>
      <c r="CT95" s="25">
        <v>3.9172739999999999</v>
      </c>
      <c r="CU95" s="25">
        <v>2.5354510000000001</v>
      </c>
      <c r="CV95" s="25">
        <v>0.91362270000000001</v>
      </c>
      <c r="CW95" s="25">
        <v>0.36971949999999998</v>
      </c>
      <c r="CX95" s="25">
        <v>0.942689</v>
      </c>
      <c r="CY95" s="25">
        <v>2.6913860000000001</v>
      </c>
      <c r="CZ95" s="25">
        <v>24.813800000000001</v>
      </c>
      <c r="DA95" s="25">
        <v>18.96538</v>
      </c>
      <c r="DB95" s="25">
        <v>19.466950000000001</v>
      </c>
      <c r="DC95" s="25">
        <v>23.831320000000002</v>
      </c>
      <c r="DD95" s="25">
        <v>11.16948</v>
      </c>
      <c r="DE95" s="25">
        <v>6.2114349999999998</v>
      </c>
      <c r="DF95" s="25">
        <v>3.7894420000000002</v>
      </c>
      <c r="DG95" s="25">
        <v>1.2701089999999999</v>
      </c>
      <c r="DH95" s="25">
        <v>0.7695649</v>
      </c>
      <c r="DI95" s="25">
        <v>2.1398990000000002</v>
      </c>
    </row>
    <row r="96" spans="1:113" x14ac:dyDescent="0.25">
      <c r="A96" t="str">
        <f t="shared" si="1"/>
        <v>All_All_Yes_All_All_All_44079</v>
      </c>
      <c r="B96" t="s">
        <v>155</v>
      </c>
      <c r="C96" t="s">
        <v>230</v>
      </c>
      <c r="D96" t="s">
        <v>2</v>
      </c>
      <c r="E96" t="s">
        <v>2</v>
      </c>
      <c r="F96" t="s">
        <v>207</v>
      </c>
      <c r="G96" t="s">
        <v>2</v>
      </c>
      <c r="H96" t="s">
        <v>2</v>
      </c>
      <c r="I96" t="s">
        <v>2</v>
      </c>
      <c r="J96" s="11">
        <v>44079</v>
      </c>
      <c r="K96">
        <v>15</v>
      </c>
      <c r="L96">
        <v>18</v>
      </c>
      <c r="M96">
        <v>1</v>
      </c>
      <c r="N96">
        <v>0</v>
      </c>
      <c r="O96">
        <v>0</v>
      </c>
      <c r="P96">
        <v>0</v>
      </c>
      <c r="Q96">
        <v>0</v>
      </c>
      <c r="R96">
        <v>136.80000000000001</v>
      </c>
      <c r="S96">
        <v>130.80000000000001</v>
      </c>
      <c r="T96">
        <v>127.2</v>
      </c>
      <c r="U96">
        <v>117.2</v>
      </c>
      <c r="V96">
        <v>114.8</v>
      </c>
      <c r="W96">
        <v>109.6</v>
      </c>
      <c r="X96">
        <v>108</v>
      </c>
      <c r="Y96">
        <v>112.8</v>
      </c>
      <c r="Z96">
        <v>150.4</v>
      </c>
      <c r="AA96">
        <v>179.2</v>
      </c>
      <c r="AB96">
        <v>199.2</v>
      </c>
      <c r="AC96">
        <v>188</v>
      </c>
      <c r="AD96">
        <v>215.6</v>
      </c>
      <c r="AE96">
        <v>247.6</v>
      </c>
      <c r="AF96">
        <v>239.6</v>
      </c>
      <c r="AG96">
        <v>215.2</v>
      </c>
      <c r="AH96">
        <v>224</v>
      </c>
      <c r="AI96">
        <v>235.6</v>
      </c>
      <c r="AJ96">
        <v>235.2</v>
      </c>
      <c r="AK96">
        <v>232</v>
      </c>
      <c r="AL96">
        <v>240.8</v>
      </c>
      <c r="AM96">
        <v>243.2</v>
      </c>
      <c r="AN96">
        <v>237.2</v>
      </c>
      <c r="AO96">
        <v>221.2</v>
      </c>
      <c r="AP96">
        <v>74</v>
      </c>
      <c r="AQ96">
        <v>73</v>
      </c>
      <c r="AR96">
        <v>73</v>
      </c>
      <c r="AS96">
        <v>72</v>
      </c>
      <c r="AT96">
        <v>71</v>
      </c>
      <c r="AU96">
        <v>71</v>
      </c>
      <c r="AV96">
        <v>71</v>
      </c>
      <c r="AW96">
        <v>74</v>
      </c>
      <c r="AX96">
        <v>78</v>
      </c>
      <c r="AY96">
        <v>84</v>
      </c>
      <c r="AZ96">
        <v>83</v>
      </c>
      <c r="BA96">
        <v>85</v>
      </c>
      <c r="BB96">
        <v>93</v>
      </c>
      <c r="BC96">
        <v>99</v>
      </c>
      <c r="BD96">
        <v>102</v>
      </c>
      <c r="BE96">
        <v>103</v>
      </c>
      <c r="BF96">
        <v>102</v>
      </c>
      <c r="BG96">
        <v>100</v>
      </c>
      <c r="BH96">
        <v>88</v>
      </c>
      <c r="BI96">
        <v>82</v>
      </c>
      <c r="BJ96">
        <v>81</v>
      </c>
      <c r="BK96">
        <v>81</v>
      </c>
      <c r="BL96">
        <v>80</v>
      </c>
      <c r="BM96">
        <v>78</v>
      </c>
      <c r="BN96">
        <v>1.8626860000000001</v>
      </c>
      <c r="BO96">
        <v>2.7358250000000002</v>
      </c>
      <c r="BP96">
        <v>2.8222659999999999</v>
      </c>
      <c r="BQ96">
        <v>2.2239990000000001</v>
      </c>
      <c r="BR96">
        <v>2.3665769999999999</v>
      </c>
      <c r="BS96">
        <v>1.6715770000000001</v>
      </c>
      <c r="BT96">
        <v>0.69113159999999996</v>
      </c>
      <c r="BU96">
        <v>-9.9067699999999995E-2</v>
      </c>
      <c r="BV96">
        <v>-1.0999300000000001</v>
      </c>
      <c r="BW96">
        <v>-0.73815920000000002</v>
      </c>
      <c r="BX96">
        <v>-1.200531</v>
      </c>
      <c r="BY96">
        <v>0.40878300000000001</v>
      </c>
      <c r="BZ96">
        <v>2.0001069999999999</v>
      </c>
      <c r="CA96">
        <v>7.2484130000000002</v>
      </c>
      <c r="CB96">
        <v>17.26765</v>
      </c>
      <c r="CC96">
        <v>19.382709999999999</v>
      </c>
      <c r="CD96">
        <v>18.014849999999999</v>
      </c>
      <c r="CE96">
        <v>25.399660000000001</v>
      </c>
      <c r="CF96">
        <v>13.85252</v>
      </c>
      <c r="CG96">
        <v>4.5320429999999998</v>
      </c>
      <c r="CH96">
        <v>5.5919949999999998</v>
      </c>
      <c r="CI96">
        <v>-3.899521</v>
      </c>
      <c r="CJ96">
        <v>-1.403259</v>
      </c>
      <c r="CK96">
        <v>1.78244</v>
      </c>
      <c r="CL96" s="25">
        <v>52.279420000000002</v>
      </c>
      <c r="CM96" s="25">
        <v>50.590220000000002</v>
      </c>
      <c r="CN96" s="25">
        <v>46.991500000000002</v>
      </c>
      <c r="CO96" s="25">
        <v>42.334350000000001</v>
      </c>
      <c r="CP96" s="25">
        <v>42.847760000000001</v>
      </c>
      <c r="CQ96" s="25">
        <v>18.583729999999999</v>
      </c>
      <c r="CR96" s="25">
        <v>22.937899999999999</v>
      </c>
      <c r="CS96" s="25">
        <v>19.495139999999999</v>
      </c>
      <c r="CT96" s="25">
        <v>6.4664409999999997</v>
      </c>
      <c r="CU96" s="25">
        <v>14.00911</v>
      </c>
      <c r="CV96" s="25">
        <v>62.789180000000002</v>
      </c>
      <c r="CW96" s="25">
        <v>17.819790000000001</v>
      </c>
      <c r="CX96" s="25">
        <v>8.5453930000000007</v>
      </c>
      <c r="CY96" s="25">
        <v>25.14254</v>
      </c>
      <c r="CZ96" s="25">
        <v>117.759</v>
      </c>
      <c r="DA96" s="25">
        <v>122.2662</v>
      </c>
      <c r="DB96" s="25">
        <v>123.6623</v>
      </c>
      <c r="DC96" s="25">
        <v>223.7449</v>
      </c>
      <c r="DD96" s="25">
        <v>86.519559999999998</v>
      </c>
      <c r="DE96" s="25">
        <v>31.028220000000001</v>
      </c>
      <c r="DF96" s="25">
        <v>26.794049999999999</v>
      </c>
      <c r="DG96" s="25">
        <v>10.594390000000001</v>
      </c>
      <c r="DH96" s="25">
        <v>3.825224</v>
      </c>
      <c r="DI96" s="25">
        <v>6.5280800000000001</v>
      </c>
    </row>
    <row r="97" spans="1:113" x14ac:dyDescent="0.25">
      <c r="A97" t="str">
        <f t="shared" si="1"/>
        <v>All_All_Yes_All_All_All_44080</v>
      </c>
      <c r="B97" t="s">
        <v>155</v>
      </c>
      <c r="C97" t="s">
        <v>230</v>
      </c>
      <c r="D97" t="s">
        <v>2</v>
      </c>
      <c r="E97" t="s">
        <v>2</v>
      </c>
      <c r="F97" t="s">
        <v>207</v>
      </c>
      <c r="G97" t="s">
        <v>2</v>
      </c>
      <c r="H97" t="s">
        <v>2</v>
      </c>
      <c r="I97" t="s">
        <v>2</v>
      </c>
      <c r="J97" s="11">
        <v>44080</v>
      </c>
      <c r="K97">
        <v>15</v>
      </c>
      <c r="L97">
        <v>18</v>
      </c>
      <c r="M97">
        <v>1</v>
      </c>
      <c r="N97">
        <v>0</v>
      </c>
      <c r="O97">
        <v>0</v>
      </c>
      <c r="P97">
        <v>0</v>
      </c>
      <c r="Q97">
        <v>0</v>
      </c>
      <c r="R97">
        <v>211.2</v>
      </c>
      <c r="S97">
        <v>208.4</v>
      </c>
      <c r="T97">
        <v>200.4</v>
      </c>
      <c r="U97">
        <v>184.4</v>
      </c>
      <c r="V97">
        <v>176.4</v>
      </c>
      <c r="W97">
        <v>164.8</v>
      </c>
      <c r="X97">
        <v>164.8</v>
      </c>
      <c r="Y97">
        <v>178.4</v>
      </c>
      <c r="Z97">
        <v>206</v>
      </c>
      <c r="AA97">
        <v>224.8</v>
      </c>
      <c r="AB97">
        <v>242.8</v>
      </c>
      <c r="AC97">
        <v>239.6</v>
      </c>
      <c r="AD97">
        <v>218.4</v>
      </c>
      <c r="AE97">
        <v>200.8</v>
      </c>
      <c r="AF97">
        <v>201.6</v>
      </c>
      <c r="AG97">
        <v>198.4</v>
      </c>
      <c r="AH97">
        <v>208.4</v>
      </c>
      <c r="AI97">
        <v>209.2</v>
      </c>
      <c r="AJ97">
        <v>208</v>
      </c>
      <c r="AK97">
        <v>207.2</v>
      </c>
      <c r="AL97">
        <v>213.2</v>
      </c>
      <c r="AM97">
        <v>206</v>
      </c>
      <c r="AN97">
        <v>202.8</v>
      </c>
      <c r="AO97">
        <v>190</v>
      </c>
      <c r="AP97">
        <v>76</v>
      </c>
      <c r="AQ97">
        <v>77</v>
      </c>
      <c r="AR97">
        <v>77</v>
      </c>
      <c r="AS97">
        <v>76</v>
      </c>
      <c r="AT97">
        <v>76</v>
      </c>
      <c r="AU97">
        <v>75</v>
      </c>
      <c r="AV97">
        <v>76</v>
      </c>
      <c r="AW97">
        <v>80</v>
      </c>
      <c r="AX97">
        <v>87</v>
      </c>
      <c r="AY97">
        <v>91</v>
      </c>
      <c r="AZ97">
        <v>98</v>
      </c>
      <c r="BA97">
        <v>98</v>
      </c>
      <c r="BB97">
        <v>101</v>
      </c>
      <c r="BC97">
        <v>104</v>
      </c>
      <c r="BD97">
        <v>102</v>
      </c>
      <c r="BE97">
        <v>101</v>
      </c>
      <c r="BF97">
        <v>99</v>
      </c>
      <c r="BG97">
        <v>92</v>
      </c>
      <c r="BH97">
        <v>87</v>
      </c>
      <c r="BI97">
        <v>87</v>
      </c>
      <c r="BJ97">
        <v>84</v>
      </c>
      <c r="BK97">
        <v>83</v>
      </c>
      <c r="BL97">
        <v>84</v>
      </c>
      <c r="BM97">
        <v>83</v>
      </c>
      <c r="BN97">
        <v>6.167389</v>
      </c>
      <c r="BO97">
        <v>6.2296449999999997</v>
      </c>
      <c r="BP97">
        <v>6.6806029999999996</v>
      </c>
      <c r="BQ97" s="25">
        <v>3.8508300000000002</v>
      </c>
      <c r="BR97">
        <v>0.516571</v>
      </c>
      <c r="BS97">
        <v>3.6231840000000002</v>
      </c>
      <c r="BT97">
        <v>5.8212300000000002E-2</v>
      </c>
      <c r="BU97">
        <v>-1.796387</v>
      </c>
      <c r="BV97">
        <v>-0.97491459999999996</v>
      </c>
      <c r="BW97">
        <v>0.45932010000000001</v>
      </c>
      <c r="BX97">
        <v>-0.95962519999999996</v>
      </c>
      <c r="BY97">
        <v>1.00322</v>
      </c>
      <c r="BZ97">
        <v>0.86625669999999999</v>
      </c>
      <c r="CA97">
        <v>3.2010350000000001</v>
      </c>
      <c r="CB97">
        <v>8.3848570000000002</v>
      </c>
      <c r="CC97">
        <v>11.14748</v>
      </c>
      <c r="CD97">
        <v>9.6802519999999994</v>
      </c>
      <c r="CE97">
        <v>10.47551</v>
      </c>
      <c r="CF97">
        <v>9.8478390000000005</v>
      </c>
      <c r="CG97">
        <v>5.3684690000000002</v>
      </c>
      <c r="CH97">
        <v>7.5469670000000004</v>
      </c>
      <c r="CI97">
        <v>-3.100876</v>
      </c>
      <c r="CJ97">
        <v>-2.0293730000000001</v>
      </c>
      <c r="CK97">
        <v>1.889297</v>
      </c>
      <c r="CL97" s="25">
        <v>4.4821499999999999</v>
      </c>
      <c r="CM97" s="25">
        <v>5.892055</v>
      </c>
      <c r="CN97" s="25">
        <v>5.6254900000000001</v>
      </c>
      <c r="CO97" s="25">
        <v>4.6339810000000003</v>
      </c>
      <c r="CP97" s="25">
        <v>4.4128780000000001</v>
      </c>
      <c r="CQ97" s="25">
        <v>4.3264050000000003</v>
      </c>
      <c r="CR97" s="25">
        <v>3.273304</v>
      </c>
      <c r="CS97" s="25">
        <v>2.5100910000000001</v>
      </c>
      <c r="CT97" s="25">
        <v>2.0140310000000001</v>
      </c>
      <c r="CU97" s="25">
        <v>3.1135950000000001</v>
      </c>
      <c r="CV97" s="25">
        <v>13.234299999999999</v>
      </c>
      <c r="CW97" s="25">
        <v>2.6507369999999999</v>
      </c>
      <c r="CX97" s="25">
        <v>2.6694939999999998</v>
      </c>
      <c r="CY97" s="25">
        <v>12.307930000000001</v>
      </c>
      <c r="CZ97" s="25">
        <v>60.080889999999997</v>
      </c>
      <c r="DA97" s="25">
        <v>57.01202</v>
      </c>
      <c r="DB97" s="25">
        <v>62.882689999999997</v>
      </c>
      <c r="DC97" s="25">
        <v>65.743579999999994</v>
      </c>
      <c r="DD97" s="25">
        <v>51.38</v>
      </c>
      <c r="DE97" s="25">
        <v>84.332989999999995</v>
      </c>
      <c r="DF97" s="25">
        <v>88.469579999999993</v>
      </c>
      <c r="DG97" s="25">
        <v>4.8606379999999998</v>
      </c>
      <c r="DH97" s="25">
        <v>5.0326399999999998</v>
      </c>
      <c r="DI97" s="25">
        <v>6.3486310000000001</v>
      </c>
    </row>
    <row r="98" spans="1:113" x14ac:dyDescent="0.25">
      <c r="A98" t="str">
        <f t="shared" si="1"/>
        <v>All_All_Yes_All_All_All_44081</v>
      </c>
      <c r="B98" t="s">
        <v>155</v>
      </c>
      <c r="C98" t="s">
        <v>230</v>
      </c>
      <c r="D98" t="s">
        <v>2</v>
      </c>
      <c r="E98" t="s">
        <v>2</v>
      </c>
      <c r="F98" t="s">
        <v>207</v>
      </c>
      <c r="G98" t="s">
        <v>2</v>
      </c>
      <c r="H98" t="s">
        <v>2</v>
      </c>
      <c r="I98" t="s">
        <v>2</v>
      </c>
      <c r="J98" s="11">
        <v>44081</v>
      </c>
      <c r="K98">
        <v>15</v>
      </c>
      <c r="L98">
        <v>18</v>
      </c>
      <c r="M98">
        <v>1</v>
      </c>
      <c r="N98">
        <v>0</v>
      </c>
      <c r="O98">
        <v>0</v>
      </c>
      <c r="P98">
        <v>0</v>
      </c>
      <c r="Q98">
        <v>0</v>
      </c>
      <c r="R98">
        <v>179.6</v>
      </c>
      <c r="S98">
        <v>172.8</v>
      </c>
      <c r="T98">
        <v>170</v>
      </c>
      <c r="U98">
        <v>160.4</v>
      </c>
      <c r="V98">
        <v>155.19999999999999</v>
      </c>
      <c r="W98">
        <v>146.80000000000001</v>
      </c>
      <c r="X98">
        <v>149.19999999999999</v>
      </c>
      <c r="Y98">
        <v>155.19999999999999</v>
      </c>
      <c r="Z98">
        <v>165.2</v>
      </c>
      <c r="AA98">
        <v>175.6</v>
      </c>
      <c r="AB98">
        <v>181.6</v>
      </c>
      <c r="AC98">
        <v>186</v>
      </c>
      <c r="AD98">
        <v>168.4</v>
      </c>
      <c r="AE98">
        <v>169.2</v>
      </c>
      <c r="AF98">
        <v>164.4</v>
      </c>
      <c r="AG98">
        <v>166</v>
      </c>
      <c r="AH98">
        <v>157.19999999999999</v>
      </c>
      <c r="AI98">
        <v>162.80000000000001</v>
      </c>
      <c r="AJ98">
        <v>151.19999999999999</v>
      </c>
      <c r="AK98">
        <v>149.6</v>
      </c>
      <c r="AL98">
        <v>149.19999999999999</v>
      </c>
      <c r="AM98">
        <v>142</v>
      </c>
      <c r="AN98">
        <v>139.19999999999999</v>
      </c>
      <c r="AO98">
        <v>129.6</v>
      </c>
      <c r="AP98">
        <v>81</v>
      </c>
      <c r="AQ98">
        <v>80</v>
      </c>
      <c r="AR98">
        <v>79</v>
      </c>
      <c r="AS98">
        <v>78</v>
      </c>
      <c r="AT98">
        <v>77</v>
      </c>
      <c r="AU98">
        <v>75</v>
      </c>
      <c r="AV98">
        <v>75</v>
      </c>
      <c r="AW98">
        <v>76</v>
      </c>
      <c r="AX98">
        <v>78</v>
      </c>
      <c r="AY98">
        <v>78</v>
      </c>
      <c r="AZ98">
        <v>80</v>
      </c>
      <c r="BA98">
        <v>82</v>
      </c>
      <c r="BB98">
        <v>82</v>
      </c>
      <c r="BC98">
        <v>81</v>
      </c>
      <c r="BD98">
        <v>80</v>
      </c>
      <c r="BE98">
        <v>79</v>
      </c>
      <c r="BF98">
        <v>80</v>
      </c>
      <c r="BG98">
        <v>77</v>
      </c>
      <c r="BH98">
        <v>76</v>
      </c>
      <c r="BI98">
        <v>74</v>
      </c>
      <c r="BJ98">
        <v>73</v>
      </c>
      <c r="BK98">
        <v>73</v>
      </c>
      <c r="BL98">
        <v>73</v>
      </c>
      <c r="BM98">
        <v>73</v>
      </c>
      <c r="BN98">
        <v>6.899826</v>
      </c>
      <c r="BO98">
        <v>7.1334229999999996</v>
      </c>
      <c r="BP98">
        <v>7.873856</v>
      </c>
      <c r="BQ98" s="25">
        <v>4.2330019999999999</v>
      </c>
      <c r="BR98">
        <v>4.8751799999999998E-2</v>
      </c>
      <c r="BS98">
        <v>3.6231840000000002</v>
      </c>
      <c r="BT98">
        <v>0.32846069999999999</v>
      </c>
      <c r="BU98">
        <v>-2.4985200000000001</v>
      </c>
      <c r="BV98">
        <v>-2.9538880000000001</v>
      </c>
      <c r="BW98">
        <v>-5.8578499999999999E-2</v>
      </c>
      <c r="BX98">
        <v>1.8463290000000001</v>
      </c>
      <c r="BY98">
        <v>-0.94837950000000004</v>
      </c>
      <c r="BZ98">
        <v>-0.75488279999999996</v>
      </c>
      <c r="CA98">
        <v>0.35400389999999998</v>
      </c>
      <c r="CB98">
        <v>4.497223</v>
      </c>
      <c r="CC98">
        <v>2.8272400000000002</v>
      </c>
      <c r="CD98">
        <v>3.6212620000000002</v>
      </c>
      <c r="CE98">
        <v>-0.23808289999999999</v>
      </c>
      <c r="CF98">
        <v>9.5611600000000005E-2</v>
      </c>
      <c r="CG98">
        <v>0.26304630000000001</v>
      </c>
      <c r="CH98">
        <v>-1.2367710000000001</v>
      </c>
      <c r="CI98">
        <v>0.1407928</v>
      </c>
      <c r="CJ98">
        <v>-0.67982480000000001</v>
      </c>
      <c r="CK98">
        <v>0.32437129999999997</v>
      </c>
      <c r="CL98" s="25">
        <v>30.279170000000001</v>
      </c>
      <c r="CM98" s="25">
        <v>35.407620000000001</v>
      </c>
      <c r="CN98" s="25">
        <v>26.340890000000002</v>
      </c>
      <c r="CO98" s="25">
        <v>18.289490000000001</v>
      </c>
      <c r="CP98" s="25">
        <v>12.578810000000001</v>
      </c>
      <c r="CQ98" s="25">
        <v>6.4602519999999997</v>
      </c>
      <c r="CR98" s="25">
        <v>7.9461729999999999</v>
      </c>
      <c r="CS98" s="25">
        <v>3.1439659999999998</v>
      </c>
      <c r="CT98" s="25">
        <v>2.4746769999999998</v>
      </c>
      <c r="CU98" s="25">
        <v>2.871432</v>
      </c>
      <c r="CV98" s="25">
        <v>16.163730000000001</v>
      </c>
      <c r="CW98" s="25">
        <v>9.6324459999999998</v>
      </c>
      <c r="CX98" s="25">
        <v>6.5377029999999996</v>
      </c>
      <c r="CY98" s="25">
        <v>9.2147939999999995</v>
      </c>
      <c r="CZ98" s="25">
        <v>7.0989599999999999</v>
      </c>
      <c r="DA98" s="25">
        <v>7.8616260000000002</v>
      </c>
      <c r="DB98" s="25">
        <v>9.7425160000000002</v>
      </c>
      <c r="DC98" s="25">
        <v>20.798369999999998</v>
      </c>
      <c r="DD98" s="25">
        <v>46.921790000000001</v>
      </c>
      <c r="DE98" s="25">
        <v>40.752389999999998</v>
      </c>
      <c r="DF98" s="25">
        <v>23.1968</v>
      </c>
      <c r="DG98" s="25">
        <v>2.1131190000000002</v>
      </c>
      <c r="DH98" s="25">
        <v>1.285172</v>
      </c>
      <c r="DI98" s="25">
        <v>2.1967590000000001</v>
      </c>
    </row>
    <row r="99" spans="1:113" x14ac:dyDescent="0.25">
      <c r="A99" t="str">
        <f t="shared" si="1"/>
        <v>All_All_Yes_All_All_All_44104</v>
      </c>
      <c r="B99" t="s">
        <v>155</v>
      </c>
      <c r="C99" t="s">
        <v>230</v>
      </c>
      <c r="D99" t="s">
        <v>2</v>
      </c>
      <c r="E99" t="s">
        <v>2</v>
      </c>
      <c r="F99" t="s">
        <v>207</v>
      </c>
      <c r="G99" t="s">
        <v>2</v>
      </c>
      <c r="H99" t="s">
        <v>2</v>
      </c>
      <c r="I99" t="s">
        <v>2</v>
      </c>
      <c r="J99" s="11">
        <v>44104</v>
      </c>
      <c r="K99">
        <v>15</v>
      </c>
      <c r="L99">
        <v>18</v>
      </c>
      <c r="M99">
        <v>1</v>
      </c>
      <c r="N99">
        <v>0</v>
      </c>
      <c r="O99">
        <v>0</v>
      </c>
      <c r="P99">
        <v>0</v>
      </c>
      <c r="Q99">
        <v>0</v>
      </c>
      <c r="R99">
        <v>116.4</v>
      </c>
      <c r="S99">
        <v>108</v>
      </c>
      <c r="T99">
        <v>101.2</v>
      </c>
      <c r="U99">
        <v>92</v>
      </c>
      <c r="V99">
        <v>86.4</v>
      </c>
      <c r="W99">
        <v>79.599999999999994</v>
      </c>
      <c r="X99">
        <v>82.4</v>
      </c>
      <c r="Y99">
        <v>84</v>
      </c>
      <c r="Z99">
        <v>95.6</v>
      </c>
      <c r="AA99">
        <v>110.4</v>
      </c>
      <c r="AB99">
        <v>134</v>
      </c>
      <c r="AC99">
        <v>152.4</v>
      </c>
      <c r="AD99">
        <v>162.80000000000001</v>
      </c>
      <c r="AE99">
        <v>163.6</v>
      </c>
      <c r="AF99">
        <v>171.6</v>
      </c>
      <c r="AG99">
        <v>176</v>
      </c>
      <c r="AH99">
        <v>163.19999999999999</v>
      </c>
      <c r="AI99">
        <v>162</v>
      </c>
      <c r="AJ99">
        <v>158.80000000000001</v>
      </c>
      <c r="AK99">
        <v>162</v>
      </c>
      <c r="AL99">
        <v>157.19999999999999</v>
      </c>
      <c r="AM99">
        <v>151.19999999999999</v>
      </c>
      <c r="AN99">
        <v>140.4</v>
      </c>
      <c r="AO99">
        <v>132.4</v>
      </c>
      <c r="AP99">
        <v>71</v>
      </c>
      <c r="AQ99">
        <v>71</v>
      </c>
      <c r="AR99">
        <v>70</v>
      </c>
      <c r="AS99">
        <v>69</v>
      </c>
      <c r="AT99">
        <v>69</v>
      </c>
      <c r="AU99">
        <v>68</v>
      </c>
      <c r="AV99">
        <v>69</v>
      </c>
      <c r="AW99">
        <v>72</v>
      </c>
      <c r="AX99">
        <v>78</v>
      </c>
      <c r="AY99">
        <v>86</v>
      </c>
      <c r="AZ99">
        <v>93</v>
      </c>
      <c r="BA99">
        <v>96</v>
      </c>
      <c r="BB99">
        <v>91</v>
      </c>
      <c r="BC99">
        <v>94</v>
      </c>
      <c r="BD99">
        <v>97</v>
      </c>
      <c r="BE99">
        <v>98</v>
      </c>
      <c r="BF99">
        <v>99</v>
      </c>
      <c r="BG99">
        <v>97</v>
      </c>
      <c r="BH99">
        <v>93</v>
      </c>
      <c r="BI99">
        <v>84</v>
      </c>
      <c r="BJ99">
        <v>83</v>
      </c>
      <c r="BK99">
        <v>80</v>
      </c>
      <c r="BL99">
        <v>75</v>
      </c>
      <c r="BM99">
        <v>74</v>
      </c>
      <c r="BN99">
        <v>1.4232100000000001</v>
      </c>
      <c r="BO99">
        <v>2.1333160000000002</v>
      </c>
      <c r="BP99">
        <v>1.0324169999999999</v>
      </c>
      <c r="BQ99">
        <v>1.8418270000000001</v>
      </c>
      <c r="BR99">
        <v>2.8344269999999998</v>
      </c>
      <c r="BS99">
        <v>2.1044999999999998</v>
      </c>
      <c r="BT99">
        <v>0.96136469999999996</v>
      </c>
      <c r="BU99">
        <v>-0.45013429999999999</v>
      </c>
      <c r="BV99">
        <v>-1.099945</v>
      </c>
      <c r="BW99">
        <v>-0.6584854</v>
      </c>
      <c r="BX99">
        <v>-2.7593839999999998</v>
      </c>
      <c r="BY99">
        <v>1.7505040000000001</v>
      </c>
      <c r="BZ99">
        <v>1.8294680000000001</v>
      </c>
      <c r="CA99">
        <v>6.6295010000000003</v>
      </c>
      <c r="CB99">
        <v>16.38409</v>
      </c>
      <c r="CC99">
        <v>17.49174</v>
      </c>
      <c r="CD99">
        <v>17.05817</v>
      </c>
      <c r="CE99">
        <v>23.256959999999999</v>
      </c>
      <c r="CF99">
        <v>18.285319999999999</v>
      </c>
      <c r="CG99">
        <v>5.3174900000000003</v>
      </c>
      <c r="CH99">
        <v>7.1890409999999996</v>
      </c>
      <c r="CI99">
        <v>-3.575348</v>
      </c>
      <c r="CJ99">
        <v>-0.78982540000000001</v>
      </c>
      <c r="CK99">
        <v>1.1564639999999999</v>
      </c>
      <c r="CL99" s="25">
        <v>74.193489999999997</v>
      </c>
      <c r="CM99" s="25">
        <v>79.266289999999998</v>
      </c>
      <c r="CN99" s="25">
        <v>65.248869999999997</v>
      </c>
      <c r="CO99" s="25">
        <v>56.77337</v>
      </c>
      <c r="CP99" s="25">
        <v>50.342939999999999</v>
      </c>
      <c r="CQ99" s="25">
        <v>15.46331</v>
      </c>
      <c r="CR99" s="25">
        <v>22.56073</v>
      </c>
      <c r="CS99" s="25">
        <v>13.25099</v>
      </c>
      <c r="CT99" s="25">
        <v>8.4489219999999996</v>
      </c>
      <c r="CU99" s="25">
        <v>8.5776439999999994</v>
      </c>
      <c r="CV99" s="25">
        <v>6.100835</v>
      </c>
      <c r="CW99" s="25">
        <v>1.550411</v>
      </c>
      <c r="CX99" s="25">
        <v>3.558109</v>
      </c>
      <c r="CY99" s="25">
        <v>10.503880000000001</v>
      </c>
      <c r="CZ99" s="25">
        <v>54.834420000000001</v>
      </c>
      <c r="DA99" s="25">
        <v>64.060850000000002</v>
      </c>
      <c r="DB99" s="25">
        <v>74.274619999999999</v>
      </c>
      <c r="DC99" s="25">
        <v>125.9919</v>
      </c>
      <c r="DD99" s="25">
        <v>98.324969999999993</v>
      </c>
      <c r="DE99" s="25">
        <v>27.19998</v>
      </c>
      <c r="DF99" s="25">
        <v>26.18102</v>
      </c>
      <c r="DG99" s="25">
        <v>3.8901460000000001</v>
      </c>
      <c r="DH99" s="25">
        <v>2.0458940000000001</v>
      </c>
      <c r="DI99" s="25">
        <v>6.2833560000000004</v>
      </c>
    </row>
    <row r="100" spans="1:113" x14ac:dyDescent="0.25">
      <c r="A100" t="str">
        <f t="shared" si="1"/>
        <v>All_All_Yes_All_All_All_44105</v>
      </c>
      <c r="B100" t="s">
        <v>155</v>
      </c>
      <c r="C100" t="s">
        <v>230</v>
      </c>
      <c r="D100" t="s">
        <v>2</v>
      </c>
      <c r="E100" t="s">
        <v>2</v>
      </c>
      <c r="F100" t="s">
        <v>207</v>
      </c>
      <c r="G100" t="s">
        <v>2</v>
      </c>
      <c r="H100" t="s">
        <v>2</v>
      </c>
      <c r="I100" t="s">
        <v>2</v>
      </c>
      <c r="J100" s="11">
        <v>44105</v>
      </c>
      <c r="K100">
        <v>15</v>
      </c>
      <c r="L100">
        <v>18</v>
      </c>
      <c r="M100">
        <v>1</v>
      </c>
      <c r="N100">
        <v>0</v>
      </c>
      <c r="O100">
        <v>0</v>
      </c>
      <c r="P100">
        <v>0</v>
      </c>
      <c r="Q100">
        <v>0</v>
      </c>
      <c r="R100">
        <v>124.8</v>
      </c>
      <c r="S100">
        <v>114.8</v>
      </c>
      <c r="T100">
        <v>110.8</v>
      </c>
      <c r="U100">
        <v>102.8</v>
      </c>
      <c r="V100">
        <v>97.6</v>
      </c>
      <c r="W100">
        <v>91.2</v>
      </c>
      <c r="X100">
        <v>92.4</v>
      </c>
      <c r="Y100">
        <v>94.4</v>
      </c>
      <c r="Z100">
        <v>107.2</v>
      </c>
      <c r="AA100">
        <v>131.6</v>
      </c>
      <c r="AB100">
        <v>139.19999999999999</v>
      </c>
      <c r="AC100">
        <v>142</v>
      </c>
      <c r="AD100">
        <v>156.4</v>
      </c>
      <c r="AE100">
        <v>170</v>
      </c>
      <c r="AF100">
        <v>174.4</v>
      </c>
      <c r="AG100">
        <v>178.8</v>
      </c>
      <c r="AH100">
        <v>174.8</v>
      </c>
      <c r="AI100">
        <v>169.6</v>
      </c>
      <c r="AJ100">
        <v>165.2</v>
      </c>
      <c r="AK100">
        <v>162</v>
      </c>
      <c r="AL100">
        <v>157.6</v>
      </c>
      <c r="AM100">
        <v>147.19999999999999</v>
      </c>
      <c r="AN100">
        <v>141.19999999999999</v>
      </c>
      <c r="AO100">
        <v>131.19999999999999</v>
      </c>
      <c r="AP100">
        <v>74</v>
      </c>
      <c r="AQ100">
        <v>73</v>
      </c>
      <c r="AR100">
        <v>71</v>
      </c>
      <c r="AS100">
        <v>71</v>
      </c>
      <c r="AT100">
        <v>70</v>
      </c>
      <c r="AU100">
        <v>69</v>
      </c>
      <c r="AV100">
        <v>68</v>
      </c>
      <c r="AW100">
        <v>72</v>
      </c>
      <c r="AX100">
        <v>78</v>
      </c>
      <c r="AY100">
        <v>84</v>
      </c>
      <c r="AZ100">
        <v>90</v>
      </c>
      <c r="BA100">
        <v>94</v>
      </c>
      <c r="BB100">
        <v>96</v>
      </c>
      <c r="BC100">
        <v>96</v>
      </c>
      <c r="BD100">
        <v>96</v>
      </c>
      <c r="BE100">
        <v>94</v>
      </c>
      <c r="BF100">
        <v>90</v>
      </c>
      <c r="BG100">
        <v>86</v>
      </c>
      <c r="BH100">
        <v>84</v>
      </c>
      <c r="BI100">
        <v>79</v>
      </c>
      <c r="BJ100">
        <v>78</v>
      </c>
      <c r="BK100">
        <v>77</v>
      </c>
      <c r="BL100">
        <v>76</v>
      </c>
      <c r="BM100">
        <v>75</v>
      </c>
      <c r="BN100">
        <v>1.862679</v>
      </c>
      <c r="BO100">
        <v>2.73584</v>
      </c>
      <c r="BP100">
        <v>1.6290279999999999</v>
      </c>
      <c r="BQ100">
        <v>2.0329130000000002</v>
      </c>
      <c r="BR100">
        <v>2.8344269999999998</v>
      </c>
      <c r="BS100">
        <v>2.1044999999999998</v>
      </c>
      <c r="BT100">
        <v>0.96136469999999996</v>
      </c>
      <c r="BU100">
        <v>-0.45013429999999999</v>
      </c>
      <c r="BV100">
        <v>-1.099945</v>
      </c>
      <c r="BW100">
        <v>-0.73815920000000002</v>
      </c>
      <c r="BX100">
        <v>-2.2917179999999999</v>
      </c>
      <c r="BY100">
        <v>1.506561</v>
      </c>
      <c r="BZ100">
        <v>2.2560880000000001</v>
      </c>
      <c r="CA100">
        <v>6.8770749999999996</v>
      </c>
      <c r="CB100">
        <v>16.207370000000001</v>
      </c>
      <c r="CC100">
        <v>15.97897</v>
      </c>
      <c r="CD100">
        <v>14.188129999999999</v>
      </c>
      <c r="CE100">
        <v>15.400309999999999</v>
      </c>
      <c r="CF100">
        <v>10.306240000000001</v>
      </c>
      <c r="CG100">
        <v>3.3538670000000002</v>
      </c>
      <c r="CH100">
        <v>3.1964260000000002</v>
      </c>
      <c r="CI100">
        <v>-2.602859</v>
      </c>
      <c r="CJ100">
        <v>-0.91252140000000004</v>
      </c>
      <c r="CK100">
        <v>1.3129580000000001</v>
      </c>
      <c r="CL100" s="25">
        <v>57.087470000000003</v>
      </c>
      <c r="CM100" s="25">
        <v>64.107650000000007</v>
      </c>
      <c r="CN100" s="25">
        <v>49.418120000000002</v>
      </c>
      <c r="CO100" s="25">
        <v>43.018650000000001</v>
      </c>
      <c r="CP100" s="25">
        <v>32.503300000000003</v>
      </c>
      <c r="CQ100" s="25">
        <v>7.4817179999999999</v>
      </c>
      <c r="CR100" s="25">
        <v>11.952249999999999</v>
      </c>
      <c r="CS100" s="25">
        <v>7.820246</v>
      </c>
      <c r="CT100" s="25">
        <v>4.8256600000000001</v>
      </c>
      <c r="CU100" s="25">
        <v>4.2056990000000001</v>
      </c>
      <c r="CV100" s="25">
        <v>2.3481179999999999</v>
      </c>
      <c r="CW100" s="25">
        <v>1.133618</v>
      </c>
      <c r="CX100" s="25">
        <v>1.5475749999999999</v>
      </c>
      <c r="CY100" s="25">
        <v>6.9227020000000001</v>
      </c>
      <c r="CZ100" s="25">
        <v>51.517859999999999</v>
      </c>
      <c r="DA100" s="25">
        <v>43.715870000000002</v>
      </c>
      <c r="DB100" s="25">
        <v>43.188290000000002</v>
      </c>
      <c r="DC100" s="25">
        <v>56.453699999999998</v>
      </c>
      <c r="DD100" s="25">
        <v>26.950050000000001</v>
      </c>
      <c r="DE100" s="25">
        <v>8.7951759999999997</v>
      </c>
      <c r="DF100" s="25">
        <v>8.0105160000000009</v>
      </c>
      <c r="DG100" s="25">
        <v>2.3098640000000001</v>
      </c>
      <c r="DH100" s="25">
        <v>1.5018260000000001</v>
      </c>
      <c r="DI100" s="25">
        <v>3.8332790000000001</v>
      </c>
    </row>
    <row r="101" spans="1:113" x14ac:dyDescent="0.25">
      <c r="A101" t="str">
        <f t="shared" si="1"/>
        <v>All_1. Agriculture, Mining &amp; Construction_All_All_All_All_44060</v>
      </c>
      <c r="B101" t="s">
        <v>155</v>
      </c>
      <c r="C101" t="s">
        <v>183</v>
      </c>
      <c r="D101" t="s">
        <v>2</v>
      </c>
      <c r="E101" t="s">
        <v>36</v>
      </c>
      <c r="F101" t="s">
        <v>2</v>
      </c>
      <c r="G101" t="s">
        <v>2</v>
      </c>
      <c r="H101" t="s">
        <v>2</v>
      </c>
      <c r="I101" t="s">
        <v>2</v>
      </c>
      <c r="J101" s="11">
        <v>44060</v>
      </c>
      <c r="K101">
        <v>15</v>
      </c>
      <c r="L101">
        <v>18</v>
      </c>
      <c r="M101">
        <v>412</v>
      </c>
      <c r="N101">
        <v>0</v>
      </c>
      <c r="O101">
        <v>0</v>
      </c>
      <c r="P101">
        <v>0</v>
      </c>
      <c r="Q101">
        <v>0</v>
      </c>
      <c r="R101">
        <v>19.029389999999999</v>
      </c>
      <c r="S101">
        <v>18.421880000000002</v>
      </c>
      <c r="T101">
        <v>18.2638</v>
      </c>
      <c r="U101">
        <v>18.3721</v>
      </c>
      <c r="V101">
        <v>19.17906</v>
      </c>
      <c r="W101">
        <v>23.022849999999998</v>
      </c>
      <c r="X101">
        <v>29.327069999999999</v>
      </c>
      <c r="Y101">
        <v>33.13082</v>
      </c>
      <c r="Z101">
        <v>35.06982</v>
      </c>
      <c r="AA101">
        <v>35.423079999999999</v>
      </c>
      <c r="AB101">
        <v>35.683700000000002</v>
      </c>
      <c r="AC101">
        <v>36.496549999999999</v>
      </c>
      <c r="AD101">
        <v>36.979100000000003</v>
      </c>
      <c r="AE101">
        <v>37.619610000000002</v>
      </c>
      <c r="AF101">
        <v>36.675469999999997</v>
      </c>
      <c r="AG101">
        <v>34.349539999999998</v>
      </c>
      <c r="AH101">
        <v>31.812470000000001</v>
      </c>
      <c r="AI101">
        <v>28.5931</v>
      </c>
      <c r="AJ101">
        <v>25.090879999999999</v>
      </c>
      <c r="AK101">
        <v>23.605250000000002</v>
      </c>
      <c r="AL101">
        <v>22.297270000000001</v>
      </c>
      <c r="AM101">
        <v>22.80472</v>
      </c>
      <c r="AN101">
        <v>21.918479999999999</v>
      </c>
      <c r="AO101">
        <v>20.71715</v>
      </c>
      <c r="AP101">
        <v>72.102599999999995</v>
      </c>
      <c r="AQ101">
        <v>71.090739999999997</v>
      </c>
      <c r="AR101">
        <v>69.307079999999999</v>
      </c>
      <c r="AS101">
        <v>69.821209999999994</v>
      </c>
      <c r="AT101">
        <v>70.509709999999998</v>
      </c>
      <c r="AU101">
        <v>71.784710000000004</v>
      </c>
      <c r="AV101">
        <v>72.466639999999998</v>
      </c>
      <c r="AW101">
        <v>73.897350000000003</v>
      </c>
      <c r="AX101">
        <v>75.279259999999994</v>
      </c>
      <c r="AY101">
        <v>77.466319999999996</v>
      </c>
      <c r="AZ101">
        <v>81.162030000000001</v>
      </c>
      <c r="BA101">
        <v>85.515330000000006</v>
      </c>
      <c r="BB101">
        <v>86.937389999999994</v>
      </c>
      <c r="BC101">
        <v>87.871510000000001</v>
      </c>
      <c r="BD101">
        <v>88.330950000000001</v>
      </c>
      <c r="BE101">
        <v>86.891009999999994</v>
      </c>
      <c r="BF101">
        <v>85.324969999999993</v>
      </c>
      <c r="BG101">
        <v>83.978459999999998</v>
      </c>
      <c r="BH101">
        <v>78.957859999999997</v>
      </c>
      <c r="BI101">
        <v>75.709000000000003</v>
      </c>
      <c r="BJ101">
        <v>74.119699999999995</v>
      </c>
      <c r="BK101">
        <v>73.612620000000007</v>
      </c>
      <c r="BL101">
        <v>72.949169999999995</v>
      </c>
      <c r="BM101">
        <v>72.295190000000005</v>
      </c>
      <c r="BN101">
        <v>6.4276399999999997E-2</v>
      </c>
      <c r="BO101">
        <v>-5.4425800000000003E-2</v>
      </c>
      <c r="BP101">
        <v>8.4605200000000005E-2</v>
      </c>
      <c r="BQ101">
        <v>-5.9411600000000002E-2</v>
      </c>
      <c r="BR101">
        <v>-0.21146799999999999</v>
      </c>
      <c r="BS101">
        <v>-0.11859699999999999</v>
      </c>
      <c r="BT101">
        <v>0.76516439999999997</v>
      </c>
      <c r="BU101">
        <v>0.2451769</v>
      </c>
      <c r="BV101">
        <v>-0.1739436</v>
      </c>
      <c r="BW101">
        <v>-0.67992509999999995</v>
      </c>
      <c r="BX101">
        <v>-0.33157959999999997</v>
      </c>
      <c r="BY101">
        <v>0.37391950000000002</v>
      </c>
      <c r="BZ101">
        <v>5.9648199999999998E-2</v>
      </c>
      <c r="CA101">
        <v>0.22573509999999999</v>
      </c>
      <c r="CB101">
        <v>-0.50624840000000004</v>
      </c>
      <c r="CC101">
        <v>-1.2445090000000001</v>
      </c>
      <c r="CD101">
        <v>-1.5716810000000001</v>
      </c>
      <c r="CE101">
        <v>-1.003852</v>
      </c>
      <c r="CF101">
        <v>-0.82877990000000001</v>
      </c>
      <c r="CG101">
        <v>-0.62521499999999997</v>
      </c>
      <c r="CH101">
        <v>-0.35377049999999999</v>
      </c>
      <c r="CI101">
        <v>5.3314300000000002E-2</v>
      </c>
      <c r="CJ101">
        <v>5.7773199999999997E-2</v>
      </c>
      <c r="CK101">
        <v>0.16955390000000001</v>
      </c>
      <c r="CL101" s="25">
        <v>1.6433E-2</v>
      </c>
      <c r="CM101" s="25">
        <v>5.2097000000000003E-3</v>
      </c>
      <c r="CN101" s="25">
        <v>7.2570000000000004E-3</v>
      </c>
      <c r="CO101" s="25">
        <v>1.13747E-2</v>
      </c>
      <c r="CP101" s="25">
        <v>3.4473200000000002E-2</v>
      </c>
      <c r="CQ101" s="25">
        <v>0.16997860000000001</v>
      </c>
      <c r="CR101" s="25">
        <v>0.10151200000000001</v>
      </c>
      <c r="CS101" s="25">
        <v>0.1210468</v>
      </c>
      <c r="CT101" s="25">
        <v>9.3385200000000002E-2</v>
      </c>
      <c r="CU101" s="25">
        <v>0.1216652</v>
      </c>
      <c r="CV101" s="25">
        <v>4.9674999999999997E-2</v>
      </c>
      <c r="CW101" s="25">
        <v>2.6407199999999999E-2</v>
      </c>
      <c r="CX101" s="25">
        <v>2.5954999999999999E-2</v>
      </c>
      <c r="CY101" s="25">
        <v>8.2911899999999997E-2</v>
      </c>
      <c r="CZ101" s="25">
        <v>0.2321703</v>
      </c>
      <c r="DA101" s="25">
        <v>0.36589929999999998</v>
      </c>
      <c r="DB101" s="25">
        <v>0.40866249999999998</v>
      </c>
      <c r="DC101" s="25">
        <v>0.3241368</v>
      </c>
      <c r="DD101" s="25">
        <v>0.14803479999999999</v>
      </c>
      <c r="DE101" s="25">
        <v>9.39469E-2</v>
      </c>
      <c r="DF101" s="25">
        <v>4.0275100000000001E-2</v>
      </c>
      <c r="DG101" s="25">
        <v>8.7124000000000004E-3</v>
      </c>
      <c r="DH101" s="25">
        <v>1.2522500000000001E-2</v>
      </c>
      <c r="DI101" s="25">
        <v>2.3866200000000001E-2</v>
      </c>
    </row>
    <row r="102" spans="1:113" x14ac:dyDescent="0.25">
      <c r="A102" t="str">
        <f t="shared" si="1"/>
        <v>All_1. Agriculture, Mining &amp; Construction_All_All_All_All_44061</v>
      </c>
      <c r="B102" t="s">
        <v>155</v>
      </c>
      <c r="C102" t="s">
        <v>183</v>
      </c>
      <c r="D102" t="s">
        <v>2</v>
      </c>
      <c r="E102" t="s">
        <v>36</v>
      </c>
      <c r="F102" t="s">
        <v>2</v>
      </c>
      <c r="G102" t="s">
        <v>2</v>
      </c>
      <c r="H102" t="s">
        <v>2</v>
      </c>
      <c r="I102" t="s">
        <v>2</v>
      </c>
      <c r="J102" s="11">
        <v>44061</v>
      </c>
      <c r="K102">
        <v>15</v>
      </c>
      <c r="L102">
        <v>18</v>
      </c>
      <c r="M102">
        <v>414</v>
      </c>
      <c r="N102">
        <v>0</v>
      </c>
      <c r="O102">
        <v>0</v>
      </c>
      <c r="P102">
        <v>0</v>
      </c>
      <c r="Q102">
        <v>0</v>
      </c>
      <c r="R102">
        <v>19.880600000000001</v>
      </c>
      <c r="S102">
        <v>19.272290000000002</v>
      </c>
      <c r="T102">
        <v>18.92614</v>
      </c>
      <c r="U102">
        <v>18.96358</v>
      </c>
      <c r="V102">
        <v>19.828230000000001</v>
      </c>
      <c r="W102">
        <v>23.405190000000001</v>
      </c>
      <c r="X102">
        <v>30.500540000000001</v>
      </c>
      <c r="Y102">
        <v>34.991909999999997</v>
      </c>
      <c r="Z102">
        <v>37.554830000000003</v>
      </c>
      <c r="AA102">
        <v>39.668979999999998</v>
      </c>
      <c r="AB102">
        <v>40.698129999999999</v>
      </c>
      <c r="AC102">
        <v>42.9011</v>
      </c>
      <c r="AD102">
        <v>42.42304</v>
      </c>
      <c r="AE102">
        <v>41.848050000000001</v>
      </c>
      <c r="AF102">
        <v>40.592669999999998</v>
      </c>
      <c r="AG102">
        <v>35.665390000000002</v>
      </c>
      <c r="AH102">
        <v>32.410550000000001</v>
      </c>
      <c r="AI102">
        <v>28.936050000000002</v>
      </c>
      <c r="AJ102">
        <v>25.22024</v>
      </c>
      <c r="AK102">
        <v>24.066009999999999</v>
      </c>
      <c r="AL102">
        <v>23.290690000000001</v>
      </c>
      <c r="AM102">
        <v>23.38739</v>
      </c>
      <c r="AN102">
        <v>22.244430000000001</v>
      </c>
      <c r="AO102">
        <v>20.666370000000001</v>
      </c>
      <c r="AP102">
        <v>72.13</v>
      </c>
      <c r="AQ102">
        <v>71.838999999999999</v>
      </c>
      <c r="AR102">
        <v>71.797939999999997</v>
      </c>
      <c r="AS102">
        <v>71.800470000000004</v>
      </c>
      <c r="AT102">
        <v>72.154859999999999</v>
      </c>
      <c r="AU102">
        <v>73.226410000000001</v>
      </c>
      <c r="AV102">
        <v>73.004909999999995</v>
      </c>
      <c r="AW102">
        <v>77.066739999999996</v>
      </c>
      <c r="AX102">
        <v>80.941019999999995</v>
      </c>
      <c r="AY102">
        <v>86.640219999999999</v>
      </c>
      <c r="AZ102">
        <v>89.97672</v>
      </c>
      <c r="BA102">
        <v>93.577929999999995</v>
      </c>
      <c r="BB102">
        <v>94.233069999999998</v>
      </c>
      <c r="BC102">
        <v>86.531989999999993</v>
      </c>
      <c r="BD102">
        <v>85.506839999999997</v>
      </c>
      <c r="BE102">
        <v>85.929040000000001</v>
      </c>
      <c r="BF102">
        <v>85.547449999999998</v>
      </c>
      <c r="BG102">
        <v>82.645719999999997</v>
      </c>
      <c r="BH102">
        <v>79.920569999999998</v>
      </c>
      <c r="BI102">
        <v>77.109120000000004</v>
      </c>
      <c r="BJ102">
        <v>75.201229999999995</v>
      </c>
      <c r="BK102">
        <v>74.350210000000004</v>
      </c>
      <c r="BL102">
        <v>74.080699999999993</v>
      </c>
      <c r="BM102">
        <v>72.813730000000007</v>
      </c>
      <c r="BN102">
        <v>1.8113199999999999E-2</v>
      </c>
      <c r="BO102">
        <v>-2.9434000000000001E-3</v>
      </c>
      <c r="BP102">
        <v>5.7326200000000001E-2</v>
      </c>
      <c r="BQ102">
        <v>-8.7915999999999994E-2</v>
      </c>
      <c r="BR102">
        <v>-0.15348029999999999</v>
      </c>
      <c r="BS102">
        <v>-0.15525030000000001</v>
      </c>
      <c r="BT102">
        <v>0.63526179999999999</v>
      </c>
      <c r="BU102">
        <v>0.43567860000000003</v>
      </c>
      <c r="BV102">
        <v>2.9283E-2</v>
      </c>
      <c r="BW102">
        <v>-0.15707309999999999</v>
      </c>
      <c r="BX102">
        <v>-0.3272737</v>
      </c>
      <c r="BY102">
        <v>8.8115899999999997E-2</v>
      </c>
      <c r="BZ102" s="25">
        <v>0.29545900000000003</v>
      </c>
      <c r="CA102">
        <v>0.5078182</v>
      </c>
      <c r="CB102">
        <v>2.06339E-2</v>
      </c>
      <c r="CC102">
        <v>-0.96221109999999999</v>
      </c>
      <c r="CD102">
        <v>-1.307056</v>
      </c>
      <c r="CE102">
        <v>-1.290602</v>
      </c>
      <c r="CF102">
        <v>-0.78007729999999997</v>
      </c>
      <c r="CG102">
        <v>-0.65033750000000001</v>
      </c>
      <c r="CH102">
        <v>-0.35179189999999999</v>
      </c>
      <c r="CI102">
        <v>-2.3083599999999999E-2</v>
      </c>
      <c r="CJ102">
        <v>4.35421E-2</v>
      </c>
      <c r="CK102">
        <v>0.2357387</v>
      </c>
      <c r="CL102" s="25">
        <v>1.7342E-2</v>
      </c>
      <c r="CM102" s="25">
        <v>4.4977999999999997E-3</v>
      </c>
      <c r="CN102" s="25">
        <v>6.4457000000000004E-3</v>
      </c>
      <c r="CO102" s="25">
        <v>1.20657E-2</v>
      </c>
      <c r="CP102" s="25">
        <v>3.2586400000000001E-2</v>
      </c>
      <c r="CQ102" s="25">
        <v>0.1330144</v>
      </c>
      <c r="CR102" s="25">
        <v>0.1392824</v>
      </c>
      <c r="CS102" s="25">
        <v>0.11487410000000001</v>
      </c>
      <c r="CT102" s="25">
        <v>9.1655600000000004E-2</v>
      </c>
      <c r="CU102" s="25">
        <v>0.10544480000000001</v>
      </c>
      <c r="CV102" s="25">
        <v>7.1414400000000003E-2</v>
      </c>
      <c r="CW102" s="25">
        <v>1.57482E-2</v>
      </c>
      <c r="CX102" s="25">
        <v>9.4978099999999996E-2</v>
      </c>
      <c r="CY102" s="25">
        <v>0.13171179999999999</v>
      </c>
      <c r="CZ102" s="25">
        <v>0.31746540000000001</v>
      </c>
      <c r="DA102" s="25">
        <v>0.3919031</v>
      </c>
      <c r="DB102" s="25">
        <v>0.51648059999999996</v>
      </c>
      <c r="DC102" s="25">
        <v>0.45681549999999999</v>
      </c>
      <c r="DD102" s="25">
        <v>0.1917082</v>
      </c>
      <c r="DE102" s="25">
        <v>0.1065422</v>
      </c>
      <c r="DF102" s="25">
        <v>4.5781500000000003E-2</v>
      </c>
      <c r="DG102" s="25">
        <v>8.4315999999999992E-3</v>
      </c>
      <c r="DH102" s="25">
        <v>1.09663E-2</v>
      </c>
      <c r="DI102" s="25">
        <v>2.08372E-2</v>
      </c>
    </row>
    <row r="103" spans="1:113" x14ac:dyDescent="0.25">
      <c r="A103" t="str">
        <f t="shared" si="1"/>
        <v>All_1. Agriculture, Mining &amp; Construction_All_All_All_All_44062</v>
      </c>
      <c r="B103" t="s">
        <v>155</v>
      </c>
      <c r="C103" t="s">
        <v>183</v>
      </c>
      <c r="D103" t="s">
        <v>2</v>
      </c>
      <c r="E103" t="s">
        <v>36</v>
      </c>
      <c r="F103" t="s">
        <v>2</v>
      </c>
      <c r="G103" t="s">
        <v>2</v>
      </c>
      <c r="H103" t="s">
        <v>2</v>
      </c>
      <c r="I103" t="s">
        <v>2</v>
      </c>
      <c r="J103" s="11">
        <v>44062</v>
      </c>
      <c r="K103">
        <v>15</v>
      </c>
      <c r="L103">
        <v>18</v>
      </c>
      <c r="M103">
        <v>414</v>
      </c>
      <c r="N103">
        <v>0</v>
      </c>
      <c r="O103">
        <v>0</v>
      </c>
      <c r="P103">
        <v>0</v>
      </c>
      <c r="Q103">
        <v>0</v>
      </c>
      <c r="R103">
        <v>19.822489999999998</v>
      </c>
      <c r="S103">
        <v>19.1859</v>
      </c>
      <c r="T103">
        <v>19.060359999999999</v>
      </c>
      <c r="U103">
        <v>19.197949999999999</v>
      </c>
      <c r="V103">
        <v>19.812899999999999</v>
      </c>
      <c r="W103">
        <v>23.673770000000001</v>
      </c>
      <c r="X103">
        <v>31.507899999999999</v>
      </c>
      <c r="Y103">
        <v>36.200620000000001</v>
      </c>
      <c r="Z103">
        <v>38.993789999999997</v>
      </c>
      <c r="AA103">
        <v>39.755989999999997</v>
      </c>
      <c r="AB103">
        <v>41.33222</v>
      </c>
      <c r="AC103">
        <v>42.34254</v>
      </c>
      <c r="AD103">
        <v>42.029330000000002</v>
      </c>
      <c r="AE103">
        <v>42.506520000000002</v>
      </c>
      <c r="AF103">
        <v>41.02223</v>
      </c>
      <c r="AG103">
        <v>35.476520000000001</v>
      </c>
      <c r="AH103">
        <v>31.9254</v>
      </c>
      <c r="AI103">
        <v>29.140740000000001</v>
      </c>
      <c r="AJ103">
        <v>25.37997</v>
      </c>
      <c r="AK103">
        <v>24.052910000000001</v>
      </c>
      <c r="AL103">
        <v>22.987780000000001</v>
      </c>
      <c r="AM103">
        <v>23.458310000000001</v>
      </c>
      <c r="AN103">
        <v>22.403970000000001</v>
      </c>
      <c r="AO103">
        <v>21.159320000000001</v>
      </c>
      <c r="AP103">
        <v>72.752499999999998</v>
      </c>
      <c r="AQ103">
        <v>72.489890000000003</v>
      </c>
      <c r="AR103">
        <v>72.490639999999999</v>
      </c>
      <c r="AS103">
        <v>71.712680000000006</v>
      </c>
      <c r="AT103">
        <v>72.020240000000001</v>
      </c>
      <c r="AU103">
        <v>71.795910000000006</v>
      </c>
      <c r="AV103">
        <v>72.501390000000001</v>
      </c>
      <c r="AW103">
        <v>76.240359999999995</v>
      </c>
      <c r="AX103">
        <v>81.234700000000004</v>
      </c>
      <c r="AY103">
        <v>84.785160000000005</v>
      </c>
      <c r="AZ103">
        <v>87.28886</v>
      </c>
      <c r="BA103">
        <v>88.285839999999993</v>
      </c>
      <c r="BB103">
        <v>87.485860000000002</v>
      </c>
      <c r="BC103">
        <v>87.660409999999999</v>
      </c>
      <c r="BD103">
        <v>87.064009999999996</v>
      </c>
      <c r="BE103">
        <v>87.330280000000002</v>
      </c>
      <c r="BF103">
        <v>86.901970000000006</v>
      </c>
      <c r="BG103">
        <v>84.138310000000004</v>
      </c>
      <c r="BH103">
        <v>79.285480000000007</v>
      </c>
      <c r="BI103">
        <v>75.469309999999993</v>
      </c>
      <c r="BJ103">
        <v>74.416300000000007</v>
      </c>
      <c r="BK103">
        <v>73.719560000000001</v>
      </c>
      <c r="BL103">
        <v>72.75488</v>
      </c>
      <c r="BM103">
        <v>72.277760000000001</v>
      </c>
      <c r="BN103">
        <v>3.8296999999999998E-2</v>
      </c>
      <c r="BO103">
        <v>2.5704999999999999E-3</v>
      </c>
      <c r="BP103">
        <v>4.0800400000000001E-2</v>
      </c>
      <c r="BQ103">
        <v>-8.6686399999999997E-2</v>
      </c>
      <c r="BR103">
        <v>-0.16785949999999999</v>
      </c>
      <c r="BS103">
        <v>-0.1183094</v>
      </c>
      <c r="BT103">
        <v>0.71937340000000005</v>
      </c>
      <c r="BU103">
        <v>0.51975170000000004</v>
      </c>
      <c r="BV103">
        <v>3.2039100000000001E-2</v>
      </c>
      <c r="BW103">
        <v>-0.2140611</v>
      </c>
      <c r="BX103">
        <v>-0.3521802</v>
      </c>
      <c r="BY103">
        <v>0.1571873</v>
      </c>
      <c r="BZ103" s="25">
        <v>0.28119300000000003</v>
      </c>
      <c r="CA103">
        <v>0.51236950000000003</v>
      </c>
      <c r="CB103">
        <v>3.8683599999999999E-2</v>
      </c>
      <c r="CC103">
        <v>-0.82960069999999997</v>
      </c>
      <c r="CD103">
        <v>-1.1837089999999999</v>
      </c>
      <c r="CE103">
        <v>-1.109585</v>
      </c>
      <c r="CF103">
        <v>-0.83322479999999999</v>
      </c>
      <c r="CG103">
        <v>-0.79157999999999995</v>
      </c>
      <c r="CH103">
        <v>-0.37194129999999997</v>
      </c>
      <c r="CI103">
        <v>-1.9784E-2</v>
      </c>
      <c r="CJ103">
        <v>6.0415499999999997E-2</v>
      </c>
      <c r="CK103">
        <v>0.25115690000000002</v>
      </c>
      <c r="CL103">
        <v>1.24127E-2</v>
      </c>
      <c r="CM103">
        <v>4.4790000000000003E-3</v>
      </c>
      <c r="CN103">
        <v>6.4007999999999999E-3</v>
      </c>
      <c r="CO103">
        <v>1.2485100000000001E-2</v>
      </c>
      <c r="CP103">
        <v>3.1553499999999998E-2</v>
      </c>
      <c r="CQ103">
        <v>0.1356726</v>
      </c>
      <c r="CR103">
        <v>0.1156794</v>
      </c>
      <c r="CS103">
        <v>0.1013739</v>
      </c>
      <c r="CT103">
        <v>9.0993400000000002E-2</v>
      </c>
      <c r="CU103">
        <v>9.50854E-2</v>
      </c>
      <c r="CV103">
        <v>5.3526700000000003E-2</v>
      </c>
      <c r="CW103" s="25">
        <v>1.7846600000000001E-2</v>
      </c>
      <c r="CX103">
        <v>6.6254599999999997E-2</v>
      </c>
      <c r="CY103">
        <v>0.16778219999999999</v>
      </c>
      <c r="CZ103">
        <v>0.2500598</v>
      </c>
      <c r="DA103">
        <v>0.35356769999999998</v>
      </c>
      <c r="DB103">
        <v>0.46745370000000003</v>
      </c>
      <c r="DC103">
        <v>0.41238760000000002</v>
      </c>
      <c r="DD103">
        <v>0.1866276</v>
      </c>
      <c r="DE103">
        <v>0.1185669</v>
      </c>
      <c r="DF103">
        <v>4.89507E-2</v>
      </c>
      <c r="DG103">
        <v>8.8190999999999999E-3</v>
      </c>
      <c r="DH103">
        <v>1.16174E-2</v>
      </c>
      <c r="DI103">
        <v>2.37904E-2</v>
      </c>
    </row>
    <row r="104" spans="1:113" x14ac:dyDescent="0.25">
      <c r="A104" t="str">
        <f t="shared" si="1"/>
        <v>All_1. Agriculture, Mining &amp; Construction_All_All_All_All_44063</v>
      </c>
      <c r="B104" t="s">
        <v>155</v>
      </c>
      <c r="C104" t="s">
        <v>183</v>
      </c>
      <c r="D104" t="s">
        <v>2</v>
      </c>
      <c r="E104" t="s">
        <v>36</v>
      </c>
      <c r="F104" t="s">
        <v>2</v>
      </c>
      <c r="G104" t="s">
        <v>2</v>
      </c>
      <c r="H104" t="s">
        <v>2</v>
      </c>
      <c r="I104" t="s">
        <v>2</v>
      </c>
      <c r="J104" s="11">
        <v>44063</v>
      </c>
      <c r="K104">
        <v>15</v>
      </c>
      <c r="L104">
        <v>18</v>
      </c>
      <c r="M104">
        <v>415</v>
      </c>
      <c r="N104">
        <v>0</v>
      </c>
      <c r="O104">
        <v>0</v>
      </c>
      <c r="P104">
        <v>0</v>
      </c>
      <c r="Q104">
        <v>0</v>
      </c>
      <c r="R104">
        <v>19.918849999999999</v>
      </c>
      <c r="S104">
        <v>19.250810000000001</v>
      </c>
      <c r="T104">
        <v>19.479900000000001</v>
      </c>
      <c r="U104">
        <v>19.439579999999999</v>
      </c>
      <c r="V104">
        <v>20.05003</v>
      </c>
      <c r="W104">
        <v>24.190079999999998</v>
      </c>
      <c r="X104">
        <v>31.450299999999999</v>
      </c>
      <c r="Y104">
        <v>35.858600000000003</v>
      </c>
      <c r="Z104">
        <v>38.589089999999999</v>
      </c>
      <c r="AA104">
        <v>40.014020000000002</v>
      </c>
      <c r="AB104">
        <v>40.582099999999997</v>
      </c>
      <c r="AC104">
        <v>41.678040000000003</v>
      </c>
      <c r="AD104">
        <v>41.67315</v>
      </c>
      <c r="AE104">
        <v>42.610390000000002</v>
      </c>
      <c r="AF104">
        <v>38.020690000000002</v>
      </c>
      <c r="AG104">
        <v>35.795920000000002</v>
      </c>
      <c r="AH104">
        <v>31.950489999999999</v>
      </c>
      <c r="AI104">
        <v>28.56175</v>
      </c>
      <c r="AJ104">
        <v>25.188120000000001</v>
      </c>
      <c r="AK104">
        <v>24.054379999999998</v>
      </c>
      <c r="AL104">
        <v>22.509720000000002</v>
      </c>
      <c r="AM104">
        <v>23.232679999999998</v>
      </c>
      <c r="AN104">
        <v>22.362780000000001</v>
      </c>
      <c r="AO104">
        <v>21.046299999999999</v>
      </c>
      <c r="AP104">
        <v>72.096000000000004</v>
      </c>
      <c r="AQ104">
        <v>71.301689999999994</v>
      </c>
      <c r="AR104">
        <v>71.187359999999998</v>
      </c>
      <c r="AS104">
        <v>72.100679999999997</v>
      </c>
      <c r="AT104">
        <v>71.799469999999999</v>
      </c>
      <c r="AU104">
        <v>71.778289999999998</v>
      </c>
      <c r="AV104">
        <v>72.333860000000001</v>
      </c>
      <c r="AW104">
        <v>75.467969999999994</v>
      </c>
      <c r="AX104">
        <v>79.212490000000003</v>
      </c>
      <c r="AY104">
        <v>84.008269999999996</v>
      </c>
      <c r="AZ104">
        <v>85.814220000000006</v>
      </c>
      <c r="BA104">
        <v>86.075460000000007</v>
      </c>
      <c r="BB104">
        <v>88.328119999999998</v>
      </c>
      <c r="BC104">
        <v>90.26482</v>
      </c>
      <c r="BD104">
        <v>89.443629999999999</v>
      </c>
      <c r="BE104">
        <v>85.394949999999994</v>
      </c>
      <c r="BF104">
        <v>80.634450000000001</v>
      </c>
      <c r="BG104">
        <v>78.303790000000006</v>
      </c>
      <c r="BH104">
        <v>76.49709</v>
      </c>
      <c r="BI104">
        <v>74.351590000000002</v>
      </c>
      <c r="BJ104">
        <v>73.218680000000006</v>
      </c>
      <c r="BK104">
        <v>72.525270000000006</v>
      </c>
      <c r="BL104">
        <v>71.886830000000003</v>
      </c>
      <c r="BM104">
        <v>71.145970000000005</v>
      </c>
      <c r="BN104">
        <v>2.51265E-2</v>
      </c>
      <c r="BO104">
        <v>-2.5011E-3</v>
      </c>
      <c r="BP104">
        <v>6.3524300000000006E-2</v>
      </c>
      <c r="BQ104">
        <v>-0.1092901</v>
      </c>
      <c r="BR104">
        <v>-0.1733758</v>
      </c>
      <c r="BS104">
        <v>-0.1186724</v>
      </c>
      <c r="BT104">
        <v>0.7423206</v>
      </c>
      <c r="BU104">
        <v>0.6053442</v>
      </c>
      <c r="BV104">
        <v>2.8129100000000001E-2</v>
      </c>
      <c r="BW104">
        <v>-0.23534669999999999</v>
      </c>
      <c r="BX104">
        <v>-0.36847299999999999</v>
      </c>
      <c r="BY104">
        <v>0.19444739999999999</v>
      </c>
      <c r="BZ104">
        <v>0.28302470000000002</v>
      </c>
      <c r="CA104">
        <v>0.52898060000000002</v>
      </c>
      <c r="CB104">
        <v>7.7990799999999999E-2</v>
      </c>
      <c r="CC104">
        <v>-0.97880330000000004</v>
      </c>
      <c r="CD104">
        <v>-1.7985819999999999</v>
      </c>
      <c r="CE104">
        <v>-1.865731</v>
      </c>
      <c r="CF104">
        <v>-1.1133999999999999</v>
      </c>
      <c r="CG104">
        <v>-0.90121969999999996</v>
      </c>
      <c r="CH104">
        <v>-0.4295426</v>
      </c>
      <c r="CI104">
        <v>-8.0838999999999998E-3</v>
      </c>
      <c r="CJ104">
        <v>7.5806399999999996E-2</v>
      </c>
      <c r="CK104">
        <v>0.2822654</v>
      </c>
      <c r="CL104">
        <v>1.16446E-2</v>
      </c>
      <c r="CM104">
        <v>4.3033999999999998E-3</v>
      </c>
      <c r="CN104">
        <v>6.7199E-3</v>
      </c>
      <c r="CO104">
        <v>1.1357600000000001E-2</v>
      </c>
      <c r="CP104">
        <v>3.7095799999999998E-2</v>
      </c>
      <c r="CQ104">
        <v>0.15743109999999999</v>
      </c>
      <c r="CR104">
        <v>0.15747149999999999</v>
      </c>
      <c r="CS104">
        <v>0.1050306</v>
      </c>
      <c r="CT104">
        <v>8.4741300000000006E-2</v>
      </c>
      <c r="CU104">
        <v>0.103786</v>
      </c>
      <c r="CV104">
        <v>5.9082900000000001E-2</v>
      </c>
      <c r="CW104" s="25">
        <v>1.3369199999999999E-2</v>
      </c>
      <c r="CX104">
        <v>6.7785700000000004E-2</v>
      </c>
      <c r="CY104">
        <v>0.132408</v>
      </c>
      <c r="CZ104">
        <v>0.3138859</v>
      </c>
      <c r="DA104">
        <v>0.3748203</v>
      </c>
      <c r="DB104">
        <v>0.54696920000000004</v>
      </c>
      <c r="DC104">
        <v>0.49238589999999999</v>
      </c>
      <c r="DD104">
        <v>0.2441296</v>
      </c>
      <c r="DE104">
        <v>0.1332613</v>
      </c>
      <c r="DF104">
        <v>5.5334599999999998E-2</v>
      </c>
      <c r="DG104">
        <v>8.7656999999999995E-3</v>
      </c>
      <c r="DH104">
        <v>1.23131E-2</v>
      </c>
      <c r="DI104">
        <v>2.34509E-2</v>
      </c>
    </row>
    <row r="105" spans="1:113" x14ac:dyDescent="0.25">
      <c r="A105" t="str">
        <f t="shared" si="1"/>
        <v>All_1. Agriculture, Mining &amp; Construction_All_All_All_All_44079</v>
      </c>
      <c r="B105" t="s">
        <v>155</v>
      </c>
      <c r="C105" t="s">
        <v>183</v>
      </c>
      <c r="D105" t="s">
        <v>2</v>
      </c>
      <c r="E105" t="s">
        <v>36</v>
      </c>
      <c r="F105" t="s">
        <v>2</v>
      </c>
      <c r="G105" t="s">
        <v>2</v>
      </c>
      <c r="H105" t="s">
        <v>2</v>
      </c>
      <c r="I105" t="s">
        <v>2</v>
      </c>
      <c r="J105" s="11">
        <v>44079</v>
      </c>
      <c r="K105">
        <v>15</v>
      </c>
      <c r="L105">
        <v>18</v>
      </c>
      <c r="M105">
        <v>419</v>
      </c>
      <c r="N105">
        <v>0</v>
      </c>
      <c r="O105">
        <v>0</v>
      </c>
      <c r="P105">
        <v>0</v>
      </c>
      <c r="Q105">
        <v>0</v>
      </c>
      <c r="R105">
        <v>18.98865</v>
      </c>
      <c r="S105">
        <v>18.41517</v>
      </c>
      <c r="T105">
        <v>17.992930000000001</v>
      </c>
      <c r="U105">
        <v>18.241119999999999</v>
      </c>
      <c r="V105">
        <v>18.237970000000001</v>
      </c>
      <c r="W105">
        <v>19.440049999999999</v>
      </c>
      <c r="X105">
        <v>20.080089999999998</v>
      </c>
      <c r="Y105">
        <v>20.553070000000002</v>
      </c>
      <c r="Z105">
        <v>21.26022</v>
      </c>
      <c r="AA105">
        <v>22.313300000000002</v>
      </c>
      <c r="AB105">
        <v>23.803750000000001</v>
      </c>
      <c r="AC105">
        <v>25.10127</v>
      </c>
      <c r="AD105">
        <v>25.835899999999999</v>
      </c>
      <c r="AE105">
        <v>25.769130000000001</v>
      </c>
      <c r="AF105">
        <v>25.645330000000001</v>
      </c>
      <c r="AG105">
        <v>25.050799999999999</v>
      </c>
      <c r="AH105">
        <v>24.68674</v>
      </c>
      <c r="AI105">
        <v>23.539169999999999</v>
      </c>
      <c r="AJ105">
        <v>23.2898</v>
      </c>
      <c r="AK105">
        <v>22.847090000000001</v>
      </c>
      <c r="AL105">
        <v>22.393450000000001</v>
      </c>
      <c r="AM105">
        <v>22.707460000000001</v>
      </c>
      <c r="AN105">
        <v>22.11262</v>
      </c>
      <c r="AO105">
        <v>20.989319999999999</v>
      </c>
      <c r="AP105">
        <v>70.871499999999997</v>
      </c>
      <c r="AQ105">
        <v>70.648859999999999</v>
      </c>
      <c r="AR105">
        <v>69.769509999999997</v>
      </c>
      <c r="AS105">
        <v>70.076679999999996</v>
      </c>
      <c r="AT105">
        <v>69.868520000000004</v>
      </c>
      <c r="AU105">
        <v>70.341560000000001</v>
      </c>
      <c r="AV105">
        <v>69.943190000000001</v>
      </c>
      <c r="AW105">
        <v>75.883560000000003</v>
      </c>
      <c r="AX105">
        <v>81.731459999999998</v>
      </c>
      <c r="AY105">
        <v>87.100589999999997</v>
      </c>
      <c r="AZ105">
        <v>93.43074</v>
      </c>
      <c r="BA105">
        <v>95.347499999999997</v>
      </c>
      <c r="BB105">
        <v>96.750399999999999</v>
      </c>
      <c r="BC105">
        <v>98.142489999999995</v>
      </c>
      <c r="BD105">
        <v>96.723110000000005</v>
      </c>
      <c r="BE105">
        <v>96.13015</v>
      </c>
      <c r="BF105">
        <v>94.989879999999999</v>
      </c>
      <c r="BG105">
        <v>91.586939999999998</v>
      </c>
      <c r="BH105">
        <v>87.399720000000002</v>
      </c>
      <c r="BI105">
        <v>83.626869999999997</v>
      </c>
      <c r="BJ105">
        <v>80.219440000000006</v>
      </c>
      <c r="BK105">
        <v>77.581440000000001</v>
      </c>
      <c r="BL105">
        <v>77.634770000000003</v>
      </c>
      <c r="BM105">
        <v>75.762889999999999</v>
      </c>
      <c r="BN105">
        <v>-1.5650000000000001E-4</v>
      </c>
      <c r="BO105">
        <v>-6.1130999999999998E-3</v>
      </c>
      <c r="BP105">
        <v>7.9453800000000005E-2</v>
      </c>
      <c r="BQ105">
        <v>-5.9823000000000001E-2</v>
      </c>
      <c r="BR105">
        <v>-8.2652900000000001E-2</v>
      </c>
      <c r="BS105">
        <v>-4.9455499999999999E-2</v>
      </c>
      <c r="BT105">
        <v>0.86389470000000002</v>
      </c>
      <c r="BU105">
        <v>0.52602599999999999</v>
      </c>
      <c r="BV105">
        <v>2.9208100000000001E-2</v>
      </c>
      <c r="BW105">
        <v>-0.1429464</v>
      </c>
      <c r="BX105">
        <v>-0.29237190000000002</v>
      </c>
      <c r="BY105">
        <v>6.6398600000000002E-2</v>
      </c>
      <c r="BZ105">
        <v>0.29767440000000001</v>
      </c>
      <c r="CA105">
        <v>0.5494909</v>
      </c>
      <c r="CB105">
        <v>0.18945970000000001</v>
      </c>
      <c r="CC105">
        <v>-1.6399799999999999E-2</v>
      </c>
      <c r="CD105">
        <v>-0.18562890000000001</v>
      </c>
      <c r="CE105">
        <v>-3.8697299999999997E-2</v>
      </c>
      <c r="CF105">
        <v>-2.2767599999999999E-2</v>
      </c>
      <c r="CG105">
        <v>-5.3254500000000003E-2</v>
      </c>
      <c r="CH105">
        <v>-0.130135</v>
      </c>
      <c r="CI105">
        <v>-5.5757099999999997E-2</v>
      </c>
      <c r="CJ105">
        <v>5.0384999999999996E-3</v>
      </c>
      <c r="CK105">
        <v>0.1410662</v>
      </c>
      <c r="CL105">
        <v>6.9741999999999998E-3</v>
      </c>
      <c r="CM105">
        <v>3.4291999999999999E-3</v>
      </c>
      <c r="CN105">
        <v>7.038E-3</v>
      </c>
      <c r="CO105">
        <v>8.2463999999999992E-3</v>
      </c>
      <c r="CP105">
        <v>2.7111699999999999E-2</v>
      </c>
      <c r="CQ105">
        <v>0.13559309999999999</v>
      </c>
      <c r="CR105">
        <v>0.18254819999999999</v>
      </c>
      <c r="CS105">
        <v>0.1318879</v>
      </c>
      <c r="CT105">
        <v>0.111265</v>
      </c>
      <c r="CU105">
        <v>0.12594169999999999</v>
      </c>
      <c r="CV105">
        <v>5.15901E-2</v>
      </c>
      <c r="CW105" s="25">
        <v>1.68939E-2</v>
      </c>
      <c r="CX105">
        <v>7.5595099999999998E-2</v>
      </c>
      <c r="CY105">
        <v>0.1788594</v>
      </c>
      <c r="CZ105">
        <v>0.33480749999999998</v>
      </c>
      <c r="DA105">
        <v>0.37326340000000002</v>
      </c>
      <c r="DB105">
        <v>0.43137209999999998</v>
      </c>
      <c r="DC105">
        <v>0.33036749999999998</v>
      </c>
      <c r="DD105">
        <v>0.23483770000000001</v>
      </c>
      <c r="DE105">
        <v>0.15713569999999999</v>
      </c>
      <c r="DF105">
        <v>6.8328200000000006E-2</v>
      </c>
      <c r="DG105">
        <v>9.1146000000000005E-3</v>
      </c>
      <c r="DH105">
        <v>1.38932E-2</v>
      </c>
      <c r="DI105">
        <v>2.0983100000000001E-2</v>
      </c>
    </row>
    <row r="106" spans="1:113" x14ac:dyDescent="0.25">
      <c r="A106" t="str">
        <f t="shared" si="1"/>
        <v>All_1. Agriculture, Mining &amp; Construction_All_All_All_All_44080</v>
      </c>
      <c r="B106" t="s">
        <v>155</v>
      </c>
      <c r="C106" t="s">
        <v>183</v>
      </c>
      <c r="D106" t="s">
        <v>2</v>
      </c>
      <c r="E106" t="s">
        <v>36</v>
      </c>
      <c r="F106" t="s">
        <v>2</v>
      </c>
      <c r="G106" t="s">
        <v>2</v>
      </c>
      <c r="H106" t="s">
        <v>2</v>
      </c>
      <c r="I106" t="s">
        <v>2</v>
      </c>
      <c r="J106" s="11">
        <v>44080</v>
      </c>
      <c r="K106">
        <v>15</v>
      </c>
      <c r="L106">
        <v>18</v>
      </c>
      <c r="M106">
        <v>419</v>
      </c>
      <c r="N106">
        <v>0</v>
      </c>
      <c r="O106">
        <v>0</v>
      </c>
      <c r="P106">
        <v>0</v>
      </c>
      <c r="Q106">
        <v>0</v>
      </c>
      <c r="R106">
        <v>19.934809999999999</v>
      </c>
      <c r="S106">
        <v>19.691120000000002</v>
      </c>
      <c r="T106">
        <v>19.248360000000002</v>
      </c>
      <c r="U106">
        <v>19.0519</v>
      </c>
      <c r="V106">
        <v>18.76735</v>
      </c>
      <c r="W106">
        <v>18.552600000000002</v>
      </c>
      <c r="X106">
        <v>18.86055</v>
      </c>
      <c r="Y106">
        <v>19.01923</v>
      </c>
      <c r="Z106">
        <v>19.95965</v>
      </c>
      <c r="AA106">
        <v>21.380199999999999</v>
      </c>
      <c r="AB106">
        <v>23.110759999999999</v>
      </c>
      <c r="AC106">
        <v>23.9604</v>
      </c>
      <c r="AD106">
        <v>24.617080000000001</v>
      </c>
      <c r="AE106">
        <v>25.300599999999999</v>
      </c>
      <c r="AF106">
        <v>25.42145</v>
      </c>
      <c r="AG106">
        <v>24.692889999999998</v>
      </c>
      <c r="AH106">
        <v>24.205410000000001</v>
      </c>
      <c r="AI106">
        <v>23.270849999999999</v>
      </c>
      <c r="AJ106">
        <v>23.678529999999999</v>
      </c>
      <c r="AK106">
        <v>23.4373</v>
      </c>
      <c r="AL106">
        <v>22.79279</v>
      </c>
      <c r="AM106">
        <v>22.122979999999998</v>
      </c>
      <c r="AN106">
        <v>21.168150000000001</v>
      </c>
      <c r="AO106">
        <v>20.394189999999998</v>
      </c>
      <c r="AP106">
        <v>76.193399999999997</v>
      </c>
      <c r="AQ106">
        <v>74.553160000000005</v>
      </c>
      <c r="AR106">
        <v>73.425610000000006</v>
      </c>
      <c r="AS106">
        <v>73.619129999999998</v>
      </c>
      <c r="AT106">
        <v>75.148970000000006</v>
      </c>
      <c r="AU106">
        <v>75.156009999999995</v>
      </c>
      <c r="AV106">
        <v>76.602239999999995</v>
      </c>
      <c r="AW106">
        <v>85.701520000000002</v>
      </c>
      <c r="AX106">
        <v>92.120829999999998</v>
      </c>
      <c r="AY106">
        <v>98.064729999999997</v>
      </c>
      <c r="AZ106">
        <v>102.3009</v>
      </c>
      <c r="BA106">
        <v>103.301</v>
      </c>
      <c r="BB106">
        <v>103.5835</v>
      </c>
      <c r="BC106">
        <v>104.37869999999999</v>
      </c>
      <c r="BD106">
        <v>103.5626</v>
      </c>
      <c r="BE106">
        <v>101.0722</v>
      </c>
      <c r="BF106">
        <v>97.191249999999997</v>
      </c>
      <c r="BG106">
        <v>92.966830000000002</v>
      </c>
      <c r="BH106">
        <v>84.652320000000003</v>
      </c>
      <c r="BI106">
        <v>79.976519999999994</v>
      </c>
      <c r="BJ106">
        <v>78.108469999999997</v>
      </c>
      <c r="BK106">
        <v>76.842160000000007</v>
      </c>
      <c r="BL106">
        <v>75.51943</v>
      </c>
      <c r="BM106">
        <v>73.772989999999993</v>
      </c>
      <c r="BN106">
        <v>0.1809829</v>
      </c>
      <c r="BO106">
        <v>-3.1887600000000002E-2</v>
      </c>
      <c r="BP106">
        <v>1.64739E-2</v>
      </c>
      <c r="BQ106">
        <v>-0.17035980000000001</v>
      </c>
      <c r="BR106">
        <v>-0.45004880000000003</v>
      </c>
      <c r="BS106">
        <v>-0.28405449999999999</v>
      </c>
      <c r="BT106">
        <v>0.45708209999999999</v>
      </c>
      <c r="BU106">
        <v>-0.28931370000000001</v>
      </c>
      <c r="BV106">
        <v>-0.1424415</v>
      </c>
      <c r="BW106">
        <v>-8.44607E-2</v>
      </c>
      <c r="BX106">
        <v>-0.11661390000000001</v>
      </c>
      <c r="BY106">
        <v>9.7711900000000004E-2</v>
      </c>
      <c r="BZ106">
        <v>9.5925700000000003E-2</v>
      </c>
      <c r="CA106">
        <v>0.30467759999999999</v>
      </c>
      <c r="CB106">
        <v>-0.25336760000000003</v>
      </c>
      <c r="CC106">
        <v>-4.1523000000000003E-3</v>
      </c>
      <c r="CD106">
        <v>-0.2456941</v>
      </c>
      <c r="CE106">
        <v>0.22787070000000001</v>
      </c>
      <c r="CF106">
        <v>-0.22704849999999999</v>
      </c>
      <c r="CG106">
        <v>-0.17774010000000001</v>
      </c>
      <c r="CH106">
        <v>-0.20851810000000001</v>
      </c>
      <c r="CI106">
        <v>2.7561499999999999E-2</v>
      </c>
      <c r="CJ106">
        <v>2.4550599999999999E-2</v>
      </c>
      <c r="CK106">
        <v>0.1231346</v>
      </c>
      <c r="CL106">
        <v>7.5652000000000002E-3</v>
      </c>
      <c r="CM106">
        <v>8.0818000000000001E-3</v>
      </c>
      <c r="CN106">
        <v>3.7012999999999998E-3</v>
      </c>
      <c r="CO106">
        <v>1.3438E-2</v>
      </c>
      <c r="CP106">
        <v>5.0289100000000003E-2</v>
      </c>
      <c r="CQ106">
        <v>0.19925219999999999</v>
      </c>
      <c r="CR106">
        <v>0.2479314</v>
      </c>
      <c r="CS106">
        <v>0.21530740000000001</v>
      </c>
      <c r="CT106">
        <v>0.1701549</v>
      </c>
      <c r="CU106">
        <v>0.133131</v>
      </c>
      <c r="CV106">
        <v>4.9356499999999998E-2</v>
      </c>
      <c r="CW106">
        <v>1.9709000000000001E-2</v>
      </c>
      <c r="CX106">
        <v>4.3401200000000001E-2</v>
      </c>
      <c r="CY106">
        <v>0.21592720000000001</v>
      </c>
      <c r="CZ106">
        <v>0.27514240000000001</v>
      </c>
      <c r="DA106">
        <v>0.38207550000000001</v>
      </c>
      <c r="DB106">
        <v>0.42800070000000001</v>
      </c>
      <c r="DC106">
        <v>0.30919449999999998</v>
      </c>
      <c r="DD106">
        <v>0.2088817</v>
      </c>
      <c r="DE106">
        <v>0.15611820000000001</v>
      </c>
      <c r="DF106">
        <v>6.2315200000000001E-2</v>
      </c>
      <c r="DG106">
        <v>9.1611000000000001E-3</v>
      </c>
      <c r="DH106">
        <v>1.5985099999999999E-2</v>
      </c>
      <c r="DI106">
        <v>2.7394100000000001E-2</v>
      </c>
    </row>
    <row r="107" spans="1:113" x14ac:dyDescent="0.25">
      <c r="A107" t="str">
        <f t="shared" si="1"/>
        <v>All_1. Agriculture, Mining &amp; Construction_All_All_All_All_44081</v>
      </c>
      <c r="B107" t="s">
        <v>155</v>
      </c>
      <c r="C107" t="s">
        <v>183</v>
      </c>
      <c r="D107" t="s">
        <v>2</v>
      </c>
      <c r="E107" t="s">
        <v>36</v>
      </c>
      <c r="F107" t="s">
        <v>2</v>
      </c>
      <c r="G107" t="s">
        <v>2</v>
      </c>
      <c r="H107" t="s">
        <v>2</v>
      </c>
      <c r="I107" t="s">
        <v>2</v>
      </c>
      <c r="J107" s="11">
        <v>44081</v>
      </c>
      <c r="K107">
        <v>15</v>
      </c>
      <c r="L107">
        <v>18</v>
      </c>
      <c r="M107">
        <v>419</v>
      </c>
      <c r="N107">
        <v>0</v>
      </c>
      <c r="O107">
        <v>0</v>
      </c>
      <c r="P107">
        <v>0</v>
      </c>
      <c r="Q107">
        <v>0</v>
      </c>
      <c r="R107">
        <v>19.526450000000001</v>
      </c>
      <c r="S107">
        <v>19.124639999999999</v>
      </c>
      <c r="T107">
        <v>18.8127</v>
      </c>
      <c r="U107">
        <v>18.538820000000001</v>
      </c>
      <c r="V107">
        <v>18.865369999999999</v>
      </c>
      <c r="W107">
        <v>20.068760000000001</v>
      </c>
      <c r="X107">
        <v>21.664429999999999</v>
      </c>
      <c r="Y107">
        <v>22.018280000000001</v>
      </c>
      <c r="Z107">
        <v>23.26275</v>
      </c>
      <c r="AA107">
        <v>23.532530000000001</v>
      </c>
      <c r="AB107">
        <v>24.702739999999999</v>
      </c>
      <c r="AC107">
        <v>25.069120000000002</v>
      </c>
      <c r="AD107">
        <v>24.965920000000001</v>
      </c>
      <c r="AE107">
        <v>24.27129</v>
      </c>
      <c r="AF107">
        <v>24.824159999999999</v>
      </c>
      <c r="AG107">
        <v>24.24324</v>
      </c>
      <c r="AH107">
        <v>23.497890000000002</v>
      </c>
      <c r="AI107">
        <v>21.872029999999999</v>
      </c>
      <c r="AJ107">
        <v>21.004069999999999</v>
      </c>
      <c r="AK107">
        <v>21.555599999999998</v>
      </c>
      <c r="AL107">
        <v>21.286269999999998</v>
      </c>
      <c r="AM107">
        <v>21.681889999999999</v>
      </c>
      <c r="AN107">
        <v>20.878599999999999</v>
      </c>
      <c r="AO107">
        <v>20.35988</v>
      </c>
      <c r="AP107">
        <v>72.155799999999999</v>
      </c>
      <c r="AQ107">
        <v>71.718029999999999</v>
      </c>
      <c r="AR107">
        <v>70.11618</v>
      </c>
      <c r="AS107">
        <v>70.057879999999997</v>
      </c>
      <c r="AT107">
        <v>68.833979999999997</v>
      </c>
      <c r="AU107">
        <v>69.009129999999999</v>
      </c>
      <c r="AV107">
        <v>68.144270000000006</v>
      </c>
      <c r="AW107">
        <v>72.341700000000003</v>
      </c>
      <c r="AX107">
        <v>73.312550000000002</v>
      </c>
      <c r="AY107">
        <v>77.097920000000002</v>
      </c>
      <c r="AZ107">
        <v>79.953050000000005</v>
      </c>
      <c r="BA107">
        <v>80.652950000000004</v>
      </c>
      <c r="BB107">
        <v>81.579809999999995</v>
      </c>
      <c r="BC107">
        <v>80.594999999999999</v>
      </c>
      <c r="BD107">
        <v>81.088579999999993</v>
      </c>
      <c r="BE107">
        <v>79.615589999999997</v>
      </c>
      <c r="BF107">
        <v>78.200909999999993</v>
      </c>
      <c r="BG107">
        <v>75.556299999999993</v>
      </c>
      <c r="BH107">
        <v>73.393140000000002</v>
      </c>
      <c r="BI107">
        <v>72.267179999999996</v>
      </c>
      <c r="BJ107">
        <v>71.525589999999994</v>
      </c>
      <c r="BK107">
        <v>71.715270000000004</v>
      </c>
      <c r="BL107">
        <v>71.56429</v>
      </c>
      <c r="BM107">
        <v>71.527500000000003</v>
      </c>
      <c r="BN107">
        <v>8.8384799999999999E-2</v>
      </c>
      <c r="BO107">
        <v>-4.7024999999999997E-2</v>
      </c>
      <c r="BP107">
        <v>5.9528699999999997E-2</v>
      </c>
      <c r="BQ107">
        <v>-8.6186299999999993E-2</v>
      </c>
      <c r="BR107">
        <v>-0.24649119999999999</v>
      </c>
      <c r="BS107">
        <v>-7.57573E-2</v>
      </c>
      <c r="BT107">
        <v>0.95510759999999995</v>
      </c>
      <c r="BU107">
        <v>0.40114080000000002</v>
      </c>
      <c r="BV107">
        <v>-0.17450860000000001</v>
      </c>
      <c r="BW107">
        <v>-0.68325170000000002</v>
      </c>
      <c r="BX107">
        <v>-0.33997739999999999</v>
      </c>
      <c r="BY107">
        <v>0.43414459999999999</v>
      </c>
      <c r="BZ107">
        <v>4.91247E-2</v>
      </c>
      <c r="CA107">
        <v>0.19388859999999999</v>
      </c>
      <c r="CB107">
        <v>-0.60281799999999996</v>
      </c>
      <c r="CC107">
        <v>-1.8505389999999999</v>
      </c>
      <c r="CD107">
        <v>-2.3310789999999999</v>
      </c>
      <c r="CE107">
        <v>-2.0959289999999999</v>
      </c>
      <c r="CF107">
        <v>-1.3717410000000001</v>
      </c>
      <c r="CG107">
        <v>-0.93137150000000002</v>
      </c>
      <c r="CH107">
        <v>-0.44983899999999999</v>
      </c>
      <c r="CI107">
        <v>6.6538899999999998E-2</v>
      </c>
      <c r="CJ107">
        <v>7.8363000000000002E-2</v>
      </c>
      <c r="CK107">
        <v>0.1924034</v>
      </c>
      <c r="CL107">
        <v>1.5787499999999999E-2</v>
      </c>
      <c r="CM107">
        <v>1.1235999999999999E-2</v>
      </c>
      <c r="CN107">
        <v>9.7759000000000006E-3</v>
      </c>
      <c r="CO107">
        <v>1.7765599999999999E-2</v>
      </c>
      <c r="CP107">
        <v>0.14171700000000001</v>
      </c>
      <c r="CQ107">
        <v>0.34779680000000002</v>
      </c>
      <c r="CR107">
        <v>0.39300580000000002</v>
      </c>
      <c r="CS107">
        <v>0.2644107</v>
      </c>
      <c r="CT107">
        <v>0.26481569999999999</v>
      </c>
      <c r="CU107">
        <v>0.24135680000000001</v>
      </c>
      <c r="CV107">
        <v>0.1004176</v>
      </c>
      <c r="CW107">
        <v>6.6612299999999999E-2</v>
      </c>
      <c r="CX107">
        <v>0.16015989999999999</v>
      </c>
      <c r="CY107">
        <v>1.1468</v>
      </c>
      <c r="CZ107">
        <v>0.33210040000000002</v>
      </c>
      <c r="DA107">
        <v>0.66320869999999998</v>
      </c>
      <c r="DB107">
        <v>0.689523</v>
      </c>
      <c r="DC107">
        <v>0.60256299999999996</v>
      </c>
      <c r="DD107">
        <v>0.40308329999999998</v>
      </c>
      <c r="DE107">
        <v>0.18620680000000001</v>
      </c>
      <c r="DF107">
        <v>0.1204924</v>
      </c>
      <c r="DG107">
        <v>3.8838600000000001E-2</v>
      </c>
      <c r="DH107">
        <v>6.23241E-2</v>
      </c>
      <c r="DI107">
        <v>6.4389399999999999E-2</v>
      </c>
    </row>
    <row r="108" spans="1:113" x14ac:dyDescent="0.25">
      <c r="A108" t="str">
        <f t="shared" si="1"/>
        <v>All_1. Agriculture, Mining &amp; Construction_All_All_All_All_44104</v>
      </c>
      <c r="B108" t="s">
        <v>155</v>
      </c>
      <c r="C108" t="s">
        <v>183</v>
      </c>
      <c r="D108" t="s">
        <v>2</v>
      </c>
      <c r="E108" t="s">
        <v>36</v>
      </c>
      <c r="F108" t="s">
        <v>2</v>
      </c>
      <c r="G108" t="s">
        <v>2</v>
      </c>
      <c r="H108" t="s">
        <v>2</v>
      </c>
      <c r="I108" t="s">
        <v>2</v>
      </c>
      <c r="J108" s="11">
        <v>44104</v>
      </c>
      <c r="K108">
        <v>15</v>
      </c>
      <c r="L108">
        <v>18</v>
      </c>
      <c r="M108">
        <v>423</v>
      </c>
      <c r="N108">
        <v>0</v>
      </c>
      <c r="O108">
        <v>0</v>
      </c>
      <c r="P108">
        <v>0</v>
      </c>
      <c r="Q108">
        <v>0</v>
      </c>
      <c r="R108">
        <v>20.420089999999998</v>
      </c>
      <c r="S108">
        <v>20.044149999999998</v>
      </c>
      <c r="T108">
        <v>19.440020000000001</v>
      </c>
      <c r="U108">
        <v>19.133310000000002</v>
      </c>
      <c r="V108">
        <v>19.502790000000001</v>
      </c>
      <c r="W108">
        <v>23.22278</v>
      </c>
      <c r="X108">
        <v>32.085549999999998</v>
      </c>
      <c r="Y108">
        <v>34.832129999999999</v>
      </c>
      <c r="Z108">
        <v>36.797669999999997</v>
      </c>
      <c r="AA108">
        <v>39.814929999999997</v>
      </c>
      <c r="AB108">
        <v>41.349159999999998</v>
      </c>
      <c r="AC108">
        <v>43.731789999999997</v>
      </c>
      <c r="AD108">
        <v>42.756610000000002</v>
      </c>
      <c r="AE108">
        <v>41.901829999999997</v>
      </c>
      <c r="AF108">
        <v>40.211829999999999</v>
      </c>
      <c r="AG108">
        <v>38.398809999999997</v>
      </c>
      <c r="AH108">
        <v>35.564830000000001</v>
      </c>
      <c r="AI108">
        <v>32.644219999999997</v>
      </c>
      <c r="AJ108">
        <v>27.652830000000002</v>
      </c>
      <c r="AK108">
        <v>26.21414</v>
      </c>
      <c r="AL108">
        <v>24.980460000000001</v>
      </c>
      <c r="AM108">
        <v>24.863040000000002</v>
      </c>
      <c r="AN108">
        <v>23.715769999999999</v>
      </c>
      <c r="AO108">
        <v>22.27674</v>
      </c>
      <c r="AP108">
        <v>66.183199999999999</v>
      </c>
      <c r="AQ108">
        <v>66.389210000000006</v>
      </c>
      <c r="AR108">
        <v>65.544989999999999</v>
      </c>
      <c r="AS108">
        <v>67.79974</v>
      </c>
      <c r="AT108">
        <v>68.291889999999995</v>
      </c>
      <c r="AU108">
        <v>69.839160000000007</v>
      </c>
      <c r="AV108">
        <v>71.259450000000001</v>
      </c>
      <c r="AW108">
        <v>77.393879999999996</v>
      </c>
      <c r="AX108">
        <v>84.730239999999995</v>
      </c>
      <c r="AY108">
        <v>89.536349999999999</v>
      </c>
      <c r="AZ108">
        <v>94.880240000000001</v>
      </c>
      <c r="BA108">
        <v>96.885559999999998</v>
      </c>
      <c r="BB108">
        <v>95.562160000000006</v>
      </c>
      <c r="BC108">
        <v>94.184740000000005</v>
      </c>
      <c r="BD108">
        <v>93.632220000000004</v>
      </c>
      <c r="BE108">
        <v>95.498869999999997</v>
      </c>
      <c r="BF108">
        <v>94.991230000000002</v>
      </c>
      <c r="BG108">
        <v>88.241680000000002</v>
      </c>
      <c r="BH108">
        <v>82.621200000000002</v>
      </c>
      <c r="BI108">
        <v>79.830420000000004</v>
      </c>
      <c r="BJ108">
        <v>75.2149</v>
      </c>
      <c r="BK108">
        <v>73.914249999999996</v>
      </c>
      <c r="BL108">
        <v>72.669550000000001</v>
      </c>
      <c r="BM108">
        <v>72.384630000000001</v>
      </c>
      <c r="BN108">
        <v>-4.8089300000000001E-2</v>
      </c>
      <c r="BO108">
        <v>-1.2775999999999999E-2</v>
      </c>
      <c r="BP108">
        <v>9.9705299999999997E-2</v>
      </c>
      <c r="BQ108">
        <v>-2.46555E-2</v>
      </c>
      <c r="BR108">
        <v>-6.8963899999999995E-2</v>
      </c>
      <c r="BS108">
        <v>-8.4840799999999994E-2</v>
      </c>
      <c r="BT108">
        <v>0.73662300000000003</v>
      </c>
      <c r="BU108">
        <v>0.57029280000000004</v>
      </c>
      <c r="BV108">
        <v>3.9628400000000001E-2</v>
      </c>
      <c r="BW108">
        <v>-0.1132793</v>
      </c>
      <c r="BX108">
        <v>-0.2812209</v>
      </c>
      <c r="BY108">
        <v>3.09935E-2</v>
      </c>
      <c r="BZ108">
        <v>0.29728070000000001</v>
      </c>
      <c r="CA108">
        <v>0.55085600000000001</v>
      </c>
      <c r="CB108">
        <v>0.1046551</v>
      </c>
      <c r="CC108">
        <v>-0.11905640000000001</v>
      </c>
      <c r="CD108">
        <v>-0.29632700000000001</v>
      </c>
      <c r="CE108">
        <v>-0.51796359999999997</v>
      </c>
      <c r="CF108">
        <v>-0.42826049999999999</v>
      </c>
      <c r="CG108">
        <v>-0.39304800000000001</v>
      </c>
      <c r="CH108">
        <v>-0.29951889999999998</v>
      </c>
      <c r="CI108">
        <v>-2.2406800000000001E-2</v>
      </c>
      <c r="CJ108">
        <v>4.5366400000000001E-2</v>
      </c>
      <c r="CK108">
        <v>0.2334329</v>
      </c>
      <c r="CL108">
        <v>2.8728799999999999E-2</v>
      </c>
      <c r="CM108">
        <v>1.2819000000000001E-2</v>
      </c>
      <c r="CN108">
        <v>9.3361999999999994E-3</v>
      </c>
      <c r="CO108">
        <v>4.4615700000000001E-2</v>
      </c>
      <c r="CP108">
        <v>9.5637399999999997E-2</v>
      </c>
      <c r="CQ108">
        <v>0.2233666</v>
      </c>
      <c r="CR108">
        <v>0.19291050000000001</v>
      </c>
      <c r="CS108">
        <v>0.19048409999999999</v>
      </c>
      <c r="CT108">
        <v>0.1158867</v>
      </c>
      <c r="CU108">
        <v>0.25214360000000002</v>
      </c>
      <c r="CV108">
        <v>5.0366399999999999E-2</v>
      </c>
      <c r="CW108" s="25">
        <v>2.0947299999999999E-2</v>
      </c>
      <c r="CX108">
        <v>5.9668499999999999E-2</v>
      </c>
      <c r="CY108">
        <v>0.12484629999999999</v>
      </c>
      <c r="CZ108">
        <v>0.34664289999999998</v>
      </c>
      <c r="DA108">
        <v>0.47747499999999998</v>
      </c>
      <c r="DB108">
        <v>0.72866640000000005</v>
      </c>
      <c r="DC108">
        <v>0.73433809999999999</v>
      </c>
      <c r="DD108">
        <v>0.48414980000000002</v>
      </c>
      <c r="DE108">
        <v>0.2166315</v>
      </c>
      <c r="DF108">
        <v>6.2783500000000006E-2</v>
      </c>
      <c r="DG108">
        <v>1.4645699999999999E-2</v>
      </c>
      <c r="DH108">
        <v>1.55935E-2</v>
      </c>
      <c r="DI108">
        <v>3.6069799999999999E-2</v>
      </c>
    </row>
    <row r="109" spans="1:113" x14ac:dyDescent="0.25">
      <c r="A109" t="str">
        <f t="shared" si="1"/>
        <v>All_1. Agriculture, Mining &amp; Construction_All_All_All_All_44105</v>
      </c>
      <c r="B109" t="s">
        <v>155</v>
      </c>
      <c r="C109" t="s">
        <v>183</v>
      </c>
      <c r="D109" t="s">
        <v>2</v>
      </c>
      <c r="E109" t="s">
        <v>36</v>
      </c>
      <c r="F109" t="s">
        <v>2</v>
      </c>
      <c r="G109" t="s">
        <v>2</v>
      </c>
      <c r="H109" t="s">
        <v>2</v>
      </c>
      <c r="I109" t="s">
        <v>2</v>
      </c>
      <c r="J109" s="11">
        <v>44105</v>
      </c>
      <c r="K109">
        <v>15</v>
      </c>
      <c r="L109">
        <v>18</v>
      </c>
      <c r="M109">
        <v>423</v>
      </c>
      <c r="N109">
        <v>0</v>
      </c>
      <c r="O109">
        <v>0</v>
      </c>
      <c r="P109">
        <v>0</v>
      </c>
      <c r="Q109">
        <v>0</v>
      </c>
      <c r="R109">
        <v>21.090589999999999</v>
      </c>
      <c r="S109">
        <v>20.65456</v>
      </c>
      <c r="T109">
        <v>20.408519999999999</v>
      </c>
      <c r="U109">
        <v>19.927420000000001</v>
      </c>
      <c r="V109">
        <v>19.70316</v>
      </c>
      <c r="W109">
        <v>23.178049999999999</v>
      </c>
      <c r="X109">
        <v>31.42163</v>
      </c>
      <c r="Y109">
        <v>34.552549999999997</v>
      </c>
      <c r="Z109">
        <v>36.372329999999998</v>
      </c>
      <c r="AA109">
        <v>36.707540000000002</v>
      </c>
      <c r="AB109">
        <v>38.51858</v>
      </c>
      <c r="AC109">
        <v>40.180509999999998</v>
      </c>
      <c r="AD109">
        <v>41.052770000000002</v>
      </c>
      <c r="AE109">
        <v>42.083880000000001</v>
      </c>
      <c r="AF109">
        <v>40.425719999999998</v>
      </c>
      <c r="AG109">
        <v>38.053789999999999</v>
      </c>
      <c r="AH109">
        <v>35.569049999999997</v>
      </c>
      <c r="AI109">
        <v>32.48066</v>
      </c>
      <c r="AJ109">
        <v>27.501639999999998</v>
      </c>
      <c r="AK109">
        <v>25.956499999999998</v>
      </c>
      <c r="AL109">
        <v>24.546189999999999</v>
      </c>
      <c r="AM109">
        <v>25.158750000000001</v>
      </c>
      <c r="AN109">
        <v>24.425139999999999</v>
      </c>
      <c r="AO109">
        <v>22.781970000000001</v>
      </c>
      <c r="AP109">
        <v>72.838399999999993</v>
      </c>
      <c r="AQ109">
        <v>71.721190000000007</v>
      </c>
      <c r="AR109">
        <v>70.379260000000002</v>
      </c>
      <c r="AS109">
        <v>69.317740000000001</v>
      </c>
      <c r="AT109">
        <v>67.591909999999999</v>
      </c>
      <c r="AU109">
        <v>68.02552</v>
      </c>
      <c r="AV109">
        <v>67.497470000000007</v>
      </c>
      <c r="AW109">
        <v>75.490260000000006</v>
      </c>
      <c r="AX109">
        <v>83.893699999999995</v>
      </c>
      <c r="AY109">
        <v>90.794499999999999</v>
      </c>
      <c r="AZ109">
        <v>95.801029999999997</v>
      </c>
      <c r="BA109">
        <v>97.829629999999995</v>
      </c>
      <c r="BB109">
        <v>98.688550000000006</v>
      </c>
      <c r="BC109">
        <v>98.326449999999994</v>
      </c>
      <c r="BD109">
        <v>95.418549999999996</v>
      </c>
      <c r="BE109">
        <v>93.590509999999995</v>
      </c>
      <c r="BF109">
        <v>91.151210000000006</v>
      </c>
      <c r="BG109">
        <v>86.792540000000002</v>
      </c>
      <c r="BH109">
        <v>80.286500000000004</v>
      </c>
      <c r="BI109">
        <v>75.743290000000002</v>
      </c>
      <c r="BJ109">
        <v>72.822270000000003</v>
      </c>
      <c r="BK109">
        <v>71.935689999999994</v>
      </c>
      <c r="BL109">
        <v>70.387</v>
      </c>
      <c r="BM109">
        <v>68.134289999999993</v>
      </c>
      <c r="BN109">
        <v>7.1800900000000001E-2</v>
      </c>
      <c r="BO109">
        <v>-1.4352E-3</v>
      </c>
      <c r="BP109">
        <v>6.4275100000000002E-2</v>
      </c>
      <c r="BQ109">
        <v>-5.5716000000000002E-2</v>
      </c>
      <c r="BR109">
        <v>-6.3950099999999996E-2</v>
      </c>
      <c r="BS109">
        <v>-1.46334E-2</v>
      </c>
      <c r="BT109">
        <v>0.93838189999999999</v>
      </c>
      <c r="BU109">
        <v>0.64778259999999999</v>
      </c>
      <c r="BV109">
        <v>3.9956400000000003E-2</v>
      </c>
      <c r="BW109">
        <v>-6.7816100000000004E-2</v>
      </c>
      <c r="BX109">
        <v>-0.2719896</v>
      </c>
      <c r="BY109">
        <v>1.27627E-2</v>
      </c>
      <c r="BZ109">
        <v>0.30573709999999998</v>
      </c>
      <c r="CA109">
        <v>0.58696619999999999</v>
      </c>
      <c r="CB109">
        <v>0.1318647</v>
      </c>
      <c r="CC109">
        <v>-0.3276751</v>
      </c>
      <c r="CD109">
        <v>-0.66784949999999998</v>
      </c>
      <c r="CE109">
        <v>-0.78623089999999995</v>
      </c>
      <c r="CF109">
        <v>-0.70141589999999998</v>
      </c>
      <c r="CG109">
        <v>-0.75080210000000003</v>
      </c>
      <c r="CH109">
        <v>-0.3883394</v>
      </c>
      <c r="CI109">
        <v>-1.05474E-2</v>
      </c>
      <c r="CJ109">
        <v>7.0788900000000002E-2</v>
      </c>
      <c r="CK109">
        <v>0.28584939999999998</v>
      </c>
      <c r="CL109">
        <v>1.6318800000000001E-2</v>
      </c>
      <c r="CM109">
        <v>1.0971099999999999E-2</v>
      </c>
      <c r="CN109">
        <v>6.0578000000000003E-3</v>
      </c>
      <c r="CO109">
        <v>3.7567700000000002E-2</v>
      </c>
      <c r="CP109">
        <v>0.1429298</v>
      </c>
      <c r="CQ109">
        <v>0.35152949999999999</v>
      </c>
      <c r="CR109">
        <v>0.1928038</v>
      </c>
      <c r="CS109">
        <v>0.24279580000000001</v>
      </c>
      <c r="CT109">
        <v>0.1303926</v>
      </c>
      <c r="CU109">
        <v>0.189502</v>
      </c>
      <c r="CV109">
        <v>0.13455700000000001</v>
      </c>
      <c r="CW109" s="25">
        <v>3.7542499999999999E-2</v>
      </c>
      <c r="CX109">
        <v>9.7773200000000005E-2</v>
      </c>
      <c r="CY109">
        <v>0.23490330000000001</v>
      </c>
      <c r="CZ109">
        <v>1.0934299999999999</v>
      </c>
      <c r="DA109">
        <v>0.90612159999999997</v>
      </c>
      <c r="DB109">
        <v>0.82544910000000005</v>
      </c>
      <c r="DC109">
        <v>0.75470729999999997</v>
      </c>
      <c r="DD109">
        <v>0.4895872</v>
      </c>
      <c r="DE109">
        <v>0.2222314</v>
      </c>
      <c r="DF109">
        <v>6.7537899999999998E-2</v>
      </c>
      <c r="DG109">
        <v>1.5598600000000001E-2</v>
      </c>
      <c r="DH109">
        <v>1.6060000000000001E-2</v>
      </c>
      <c r="DI109">
        <v>3.6694200000000003E-2</v>
      </c>
    </row>
    <row r="110" spans="1:113" x14ac:dyDescent="0.25">
      <c r="A110" t="str">
        <f t="shared" si="1"/>
        <v>All_2. Manufacturing_All_All_All_All_44060</v>
      </c>
      <c r="B110" t="s">
        <v>155</v>
      </c>
      <c r="C110" t="s">
        <v>184</v>
      </c>
      <c r="D110" t="s">
        <v>2</v>
      </c>
      <c r="E110" t="s">
        <v>37</v>
      </c>
      <c r="F110" t="s">
        <v>2</v>
      </c>
      <c r="G110" t="s">
        <v>2</v>
      </c>
      <c r="H110" t="s">
        <v>2</v>
      </c>
      <c r="I110" t="s">
        <v>2</v>
      </c>
      <c r="J110" s="11">
        <v>44060</v>
      </c>
      <c r="K110">
        <v>15</v>
      </c>
      <c r="L110">
        <v>18</v>
      </c>
      <c r="M110">
        <v>1142</v>
      </c>
      <c r="N110">
        <v>0</v>
      </c>
      <c r="O110">
        <v>0</v>
      </c>
      <c r="P110">
        <v>0</v>
      </c>
      <c r="Q110">
        <v>0</v>
      </c>
      <c r="R110">
        <v>46.218179999999997</v>
      </c>
      <c r="S110">
        <v>45.66066</v>
      </c>
      <c r="T110">
        <v>46.250689999999999</v>
      </c>
      <c r="U110">
        <v>47.298000000000002</v>
      </c>
      <c r="V110">
        <v>49.934260000000002</v>
      </c>
      <c r="W110">
        <v>58.51549</v>
      </c>
      <c r="X110">
        <v>68.325299999999999</v>
      </c>
      <c r="Y110">
        <v>75.374610000000004</v>
      </c>
      <c r="Z110">
        <v>79.901399999999995</v>
      </c>
      <c r="AA110">
        <v>82.321979999999996</v>
      </c>
      <c r="AB110">
        <v>83.758219999999994</v>
      </c>
      <c r="AC110">
        <v>84.343720000000005</v>
      </c>
      <c r="AD110">
        <v>85.361770000000007</v>
      </c>
      <c r="AE110">
        <v>85.677070000000001</v>
      </c>
      <c r="AF110">
        <v>83.029020000000003</v>
      </c>
      <c r="AG110">
        <v>79.382999999999996</v>
      </c>
      <c r="AH110">
        <v>74.053759999999997</v>
      </c>
      <c r="AI110">
        <v>70.443299999999994</v>
      </c>
      <c r="AJ110">
        <v>66.425560000000004</v>
      </c>
      <c r="AK110">
        <v>62.489379999999997</v>
      </c>
      <c r="AL110">
        <v>59.633159999999997</v>
      </c>
      <c r="AM110">
        <v>58.092120000000001</v>
      </c>
      <c r="AN110">
        <v>56.622329999999998</v>
      </c>
      <c r="AO110">
        <v>54.058660000000003</v>
      </c>
      <c r="AP110">
        <v>71.785300000000007</v>
      </c>
      <c r="AQ110">
        <v>71.025760000000005</v>
      </c>
      <c r="AR110">
        <v>69.408230000000003</v>
      </c>
      <c r="AS110">
        <v>69.91677</v>
      </c>
      <c r="AT110">
        <v>70.631039999999999</v>
      </c>
      <c r="AU110">
        <v>71.816140000000004</v>
      </c>
      <c r="AV110">
        <v>72.489159999999998</v>
      </c>
      <c r="AW110">
        <v>74.08972</v>
      </c>
      <c r="AX110">
        <v>75.46463</v>
      </c>
      <c r="AY110">
        <v>77.102729999999994</v>
      </c>
      <c r="AZ110">
        <v>81.042760000000001</v>
      </c>
      <c r="BA110">
        <v>84.654340000000005</v>
      </c>
      <c r="BB110">
        <v>86.233760000000004</v>
      </c>
      <c r="BC110">
        <v>87.492599999999996</v>
      </c>
      <c r="BD110">
        <v>88.091269999999994</v>
      </c>
      <c r="BE110">
        <v>86.545150000000007</v>
      </c>
      <c r="BF110">
        <v>85.012180000000001</v>
      </c>
      <c r="BG110">
        <v>83.669629999999998</v>
      </c>
      <c r="BH110">
        <v>78.995159999999998</v>
      </c>
      <c r="BI110">
        <v>75.787949999999995</v>
      </c>
      <c r="BJ110">
        <v>74.354740000000007</v>
      </c>
      <c r="BK110">
        <v>73.607100000000003</v>
      </c>
      <c r="BL110">
        <v>72.951899999999995</v>
      </c>
      <c r="BM110">
        <v>72.239620000000002</v>
      </c>
      <c r="BN110">
        <v>-1.1496040000000001</v>
      </c>
      <c r="BO110">
        <v>-0.87089970000000005</v>
      </c>
      <c r="BP110">
        <v>-0.53213790000000005</v>
      </c>
      <c r="BQ110">
        <v>-0.86042680000000005</v>
      </c>
      <c r="BR110">
        <v>-0.86738179999999998</v>
      </c>
      <c r="BS110">
        <v>-0.87503390000000003</v>
      </c>
      <c r="BT110">
        <v>0.24749160000000001</v>
      </c>
      <c r="BU110">
        <v>1.334827</v>
      </c>
      <c r="BV110">
        <v>0.65068720000000002</v>
      </c>
      <c r="BW110">
        <v>-0.27483180000000001</v>
      </c>
      <c r="BX110">
        <v>-0.14319989999999999</v>
      </c>
      <c r="BY110">
        <v>0.1032817</v>
      </c>
      <c r="BZ110">
        <v>0.1207168</v>
      </c>
      <c r="CA110">
        <v>0.30422389999999999</v>
      </c>
      <c r="CB110">
        <v>1.10029</v>
      </c>
      <c r="CC110">
        <v>0.24528449999999999</v>
      </c>
      <c r="CD110">
        <v>0.2494943</v>
      </c>
      <c r="CE110">
        <v>-0.7673411</v>
      </c>
      <c r="CF110">
        <v>-0.4048484</v>
      </c>
      <c r="CG110">
        <v>-0.2865876</v>
      </c>
      <c r="CH110">
        <v>-1.8937499999999999E-2</v>
      </c>
      <c r="CI110">
        <v>0.36482829999999999</v>
      </c>
      <c r="CJ110">
        <v>0.1084022</v>
      </c>
      <c r="CK110">
        <v>-0.41975050000000003</v>
      </c>
      <c r="CL110">
        <v>0.92483179999999998</v>
      </c>
      <c r="CM110">
        <v>0.51383820000000002</v>
      </c>
      <c r="CN110">
        <v>0.3906792</v>
      </c>
      <c r="CO110">
        <v>0.25419819999999999</v>
      </c>
      <c r="CP110">
        <v>0.24413019999999999</v>
      </c>
      <c r="CQ110">
        <v>0.16838310000000001</v>
      </c>
      <c r="CR110">
        <v>0.14319699999999999</v>
      </c>
      <c r="CS110">
        <v>0.19874649999999999</v>
      </c>
      <c r="CT110">
        <v>0.1519403</v>
      </c>
      <c r="CU110">
        <v>0.15078849999999999</v>
      </c>
      <c r="CV110">
        <v>8.22851E-2</v>
      </c>
      <c r="CW110" s="25">
        <v>3.5485999999999997E-2</v>
      </c>
      <c r="CX110">
        <v>0.11015610000000001</v>
      </c>
      <c r="CY110">
        <v>0.41102569999999999</v>
      </c>
      <c r="CZ110">
        <v>0.6388665</v>
      </c>
      <c r="DA110">
        <v>0.57648860000000002</v>
      </c>
      <c r="DB110">
        <v>0.65172960000000002</v>
      </c>
      <c r="DC110">
        <v>0.90043740000000005</v>
      </c>
      <c r="DD110">
        <v>0.94829180000000002</v>
      </c>
      <c r="DE110">
        <v>0.92950770000000005</v>
      </c>
      <c r="DF110">
        <v>1.047137</v>
      </c>
      <c r="DG110">
        <v>0.92259020000000003</v>
      </c>
      <c r="DH110">
        <v>0.86226740000000002</v>
      </c>
      <c r="DI110">
        <v>0.7846746</v>
      </c>
    </row>
    <row r="111" spans="1:113" x14ac:dyDescent="0.25">
      <c r="A111" t="str">
        <f t="shared" si="1"/>
        <v>All_2. Manufacturing_All_All_All_All_44061</v>
      </c>
      <c r="B111" t="s">
        <v>155</v>
      </c>
      <c r="C111" t="s">
        <v>184</v>
      </c>
      <c r="D111" t="s">
        <v>2</v>
      </c>
      <c r="E111" t="s">
        <v>37</v>
      </c>
      <c r="F111" t="s">
        <v>2</v>
      </c>
      <c r="G111" t="s">
        <v>2</v>
      </c>
      <c r="H111" t="s">
        <v>2</v>
      </c>
      <c r="I111" t="s">
        <v>2</v>
      </c>
      <c r="J111" s="11">
        <v>44061</v>
      </c>
      <c r="K111">
        <v>15</v>
      </c>
      <c r="L111">
        <v>18</v>
      </c>
      <c r="M111">
        <v>1142</v>
      </c>
      <c r="N111">
        <v>0</v>
      </c>
      <c r="O111">
        <v>0</v>
      </c>
      <c r="P111">
        <v>0</v>
      </c>
      <c r="Q111">
        <v>0</v>
      </c>
      <c r="R111">
        <v>52.028469999999999</v>
      </c>
      <c r="S111">
        <v>49.52863</v>
      </c>
      <c r="T111">
        <v>48.575969999999998</v>
      </c>
      <c r="U111">
        <v>49.018920000000001</v>
      </c>
      <c r="V111">
        <v>52.177630000000001</v>
      </c>
      <c r="W111">
        <v>59.912909999999997</v>
      </c>
      <c r="X111">
        <v>69.945790000000002</v>
      </c>
      <c r="Y111">
        <v>77.493250000000003</v>
      </c>
      <c r="Z111">
        <v>82.685339999999997</v>
      </c>
      <c r="AA111">
        <v>85.948779999999999</v>
      </c>
      <c r="AB111">
        <v>88.719719999999995</v>
      </c>
      <c r="AC111">
        <v>90.23151</v>
      </c>
      <c r="AD111">
        <v>90.373720000000006</v>
      </c>
      <c r="AE111">
        <v>89.150180000000006</v>
      </c>
      <c r="AF111">
        <v>84.285709999999995</v>
      </c>
      <c r="AG111">
        <v>81.185000000000002</v>
      </c>
      <c r="AH111">
        <v>78.546840000000003</v>
      </c>
      <c r="AI111">
        <v>72.8399</v>
      </c>
      <c r="AJ111">
        <v>67.877700000000004</v>
      </c>
      <c r="AK111">
        <v>64.670320000000004</v>
      </c>
      <c r="AL111">
        <v>62.3842</v>
      </c>
      <c r="AM111">
        <v>61.311450000000001</v>
      </c>
      <c r="AN111">
        <v>59.29448</v>
      </c>
      <c r="AO111">
        <v>56.996220000000001</v>
      </c>
      <c r="AP111">
        <v>72.031700000000001</v>
      </c>
      <c r="AQ111">
        <v>71.896799999999999</v>
      </c>
      <c r="AR111">
        <v>71.799390000000002</v>
      </c>
      <c r="AS111">
        <v>71.768969999999996</v>
      </c>
      <c r="AT111">
        <v>72.298900000000003</v>
      </c>
      <c r="AU111">
        <v>73.308779999999999</v>
      </c>
      <c r="AV111">
        <v>73.161609999999996</v>
      </c>
      <c r="AW111">
        <v>77.263440000000003</v>
      </c>
      <c r="AX111">
        <v>80.955410000000001</v>
      </c>
      <c r="AY111">
        <v>86.549000000000007</v>
      </c>
      <c r="AZ111">
        <v>89.540440000000004</v>
      </c>
      <c r="BA111">
        <v>92.501559999999998</v>
      </c>
      <c r="BB111">
        <v>92.648610000000005</v>
      </c>
      <c r="BC111">
        <v>85.852509999999995</v>
      </c>
      <c r="BD111">
        <v>84.818529999999996</v>
      </c>
      <c r="BE111">
        <v>85.427440000000004</v>
      </c>
      <c r="BF111">
        <v>85.218800000000002</v>
      </c>
      <c r="BG111">
        <v>82.112669999999994</v>
      </c>
      <c r="BH111">
        <v>79.437960000000004</v>
      </c>
      <c r="BI111">
        <v>76.768389999999997</v>
      </c>
      <c r="BJ111">
        <v>74.954480000000004</v>
      </c>
      <c r="BK111">
        <v>74.221400000000003</v>
      </c>
      <c r="BL111">
        <v>74.065659999999994</v>
      </c>
      <c r="BM111">
        <v>72.9482</v>
      </c>
      <c r="BN111">
        <v>-0.83673450000000005</v>
      </c>
      <c r="BO111">
        <v>-0.59538179999999996</v>
      </c>
      <c r="BP111">
        <v>-0.57773319999999995</v>
      </c>
      <c r="BQ111">
        <v>-0.65148609999999996</v>
      </c>
      <c r="BR111">
        <v>-0.78276610000000002</v>
      </c>
      <c r="BS111">
        <v>-0.66369719999999999</v>
      </c>
      <c r="BT111">
        <v>0.516455</v>
      </c>
      <c r="BU111">
        <v>2.0936659999999998</v>
      </c>
      <c r="BV111">
        <v>0.57024109999999995</v>
      </c>
      <c r="BW111">
        <v>0.1225744</v>
      </c>
      <c r="BX111">
        <v>-8.7870599999999993E-2</v>
      </c>
      <c r="BY111">
        <v>4.6132399999999997E-2</v>
      </c>
      <c r="BZ111">
        <v>3.9831499999999999E-2</v>
      </c>
      <c r="CA111">
        <v>3.7279100000000003E-2</v>
      </c>
      <c r="CB111">
        <v>1.0391699999999999</v>
      </c>
      <c r="CC111">
        <v>-0.48548760000000002</v>
      </c>
      <c r="CD111">
        <v>-0.86986629999999998</v>
      </c>
      <c r="CE111" s="25">
        <v>-1.078705</v>
      </c>
      <c r="CF111">
        <v>-1.1597310000000001</v>
      </c>
      <c r="CG111">
        <v>-1.2742290000000001</v>
      </c>
      <c r="CH111">
        <v>-1.373618</v>
      </c>
      <c r="CI111">
        <v>-1.1184559999999999</v>
      </c>
      <c r="CJ111">
        <v>-1.206604</v>
      </c>
      <c r="CK111">
        <v>-1.030303</v>
      </c>
      <c r="CL111">
        <v>0.25271389999999999</v>
      </c>
      <c r="CM111">
        <v>0.2273066</v>
      </c>
      <c r="CN111">
        <v>0.2182183</v>
      </c>
      <c r="CO111">
        <v>0.2113331</v>
      </c>
      <c r="CP111">
        <v>0.16071820000000001</v>
      </c>
      <c r="CQ111">
        <v>0.1602326</v>
      </c>
      <c r="CR111">
        <v>0.19626679999999999</v>
      </c>
      <c r="CS111">
        <v>0.2004126</v>
      </c>
      <c r="CT111">
        <v>9.2563300000000001E-2</v>
      </c>
      <c r="CU111">
        <v>0.11023670000000001</v>
      </c>
      <c r="CV111">
        <v>3.3478500000000001E-2</v>
      </c>
      <c r="CW111" s="25">
        <v>1.6793499999999999E-2</v>
      </c>
      <c r="CX111">
        <v>3.6538599999999997E-2</v>
      </c>
      <c r="CY111">
        <v>0.1065463</v>
      </c>
      <c r="CZ111">
        <v>0.3061412</v>
      </c>
      <c r="DA111">
        <v>0.50550139999999999</v>
      </c>
      <c r="DB111">
        <v>0.51524829999999999</v>
      </c>
      <c r="DC111">
        <v>0.70411420000000002</v>
      </c>
      <c r="DD111">
        <v>0.70554600000000001</v>
      </c>
      <c r="DE111">
        <v>0.68876680000000001</v>
      </c>
      <c r="DF111">
        <v>0.72477060000000004</v>
      </c>
      <c r="DG111">
        <v>0.63494229999999996</v>
      </c>
      <c r="DH111">
        <v>0.68726339999999997</v>
      </c>
      <c r="DI111">
        <v>0.62090659999999998</v>
      </c>
    </row>
    <row r="112" spans="1:113" x14ac:dyDescent="0.25">
      <c r="A112" t="str">
        <f t="shared" si="1"/>
        <v>All_2. Manufacturing_All_All_All_All_44062</v>
      </c>
      <c r="B112" t="s">
        <v>155</v>
      </c>
      <c r="C112" t="s">
        <v>184</v>
      </c>
      <c r="D112" t="s">
        <v>2</v>
      </c>
      <c r="E112" t="s">
        <v>37</v>
      </c>
      <c r="F112" t="s">
        <v>2</v>
      </c>
      <c r="G112" t="s">
        <v>2</v>
      </c>
      <c r="H112" t="s">
        <v>2</v>
      </c>
      <c r="I112" t="s">
        <v>2</v>
      </c>
      <c r="J112" s="11">
        <v>44062</v>
      </c>
      <c r="K112">
        <v>15</v>
      </c>
      <c r="L112">
        <v>18</v>
      </c>
      <c r="M112">
        <v>1142</v>
      </c>
      <c r="N112">
        <v>0</v>
      </c>
      <c r="O112">
        <v>0</v>
      </c>
      <c r="P112">
        <v>0</v>
      </c>
      <c r="Q112">
        <v>0</v>
      </c>
      <c r="R112">
        <v>54.46987</v>
      </c>
      <c r="S112">
        <v>52.025280000000002</v>
      </c>
      <c r="T112">
        <v>50.598199999999999</v>
      </c>
      <c r="U112">
        <v>50.779510000000002</v>
      </c>
      <c r="V112">
        <v>53.373130000000003</v>
      </c>
      <c r="W112">
        <v>61.23565</v>
      </c>
      <c r="X112">
        <v>70.112200000000001</v>
      </c>
      <c r="Y112">
        <v>76.710589999999996</v>
      </c>
      <c r="Z112">
        <v>81.787520000000001</v>
      </c>
      <c r="AA112">
        <v>84.818820000000002</v>
      </c>
      <c r="AB112">
        <v>87.742419999999996</v>
      </c>
      <c r="AC112">
        <v>88.264889999999994</v>
      </c>
      <c r="AD112">
        <v>88.498900000000006</v>
      </c>
      <c r="AE112">
        <v>88.009289999999993</v>
      </c>
      <c r="AF112">
        <v>85.549869999999999</v>
      </c>
      <c r="AG112">
        <v>81.542169999999999</v>
      </c>
      <c r="AH112">
        <v>77.661860000000004</v>
      </c>
      <c r="AI112">
        <v>72.79289</v>
      </c>
      <c r="AJ112">
        <v>68.850290000000001</v>
      </c>
      <c r="AK112">
        <v>65.109939999999995</v>
      </c>
      <c r="AL112">
        <v>62.402119999999996</v>
      </c>
      <c r="AM112">
        <v>61.178780000000003</v>
      </c>
      <c r="AN112">
        <v>58.897170000000003</v>
      </c>
      <c r="AO112">
        <v>56.149140000000003</v>
      </c>
      <c r="AP112">
        <v>72.862200000000001</v>
      </c>
      <c r="AQ112">
        <v>72.413989999999998</v>
      </c>
      <c r="AR112">
        <v>72.454400000000007</v>
      </c>
      <c r="AS112">
        <v>71.888189999999994</v>
      </c>
      <c r="AT112">
        <v>71.919589999999999</v>
      </c>
      <c r="AU112">
        <v>71.580520000000007</v>
      </c>
      <c r="AV112">
        <v>72.355530000000002</v>
      </c>
      <c r="AW112">
        <v>76.022199999999998</v>
      </c>
      <c r="AX112">
        <v>80.985659999999996</v>
      </c>
      <c r="AY112">
        <v>84.745540000000005</v>
      </c>
      <c r="AZ112">
        <v>86.785870000000003</v>
      </c>
      <c r="BA112">
        <v>87.548609999999996</v>
      </c>
      <c r="BB112">
        <v>87.018569999999997</v>
      </c>
      <c r="BC112">
        <v>87.114689999999996</v>
      </c>
      <c r="BD112">
        <v>86.378860000000003</v>
      </c>
      <c r="BE112">
        <v>86.6327</v>
      </c>
      <c r="BF112">
        <v>86.015110000000007</v>
      </c>
      <c r="BG112">
        <v>83.701480000000004</v>
      </c>
      <c r="BH112">
        <v>79.039450000000002</v>
      </c>
      <c r="BI112">
        <v>75.436679999999996</v>
      </c>
      <c r="BJ112">
        <v>74.297650000000004</v>
      </c>
      <c r="BK112">
        <v>73.696200000000005</v>
      </c>
      <c r="BL112">
        <v>72.721890000000002</v>
      </c>
      <c r="BM112">
        <v>72.268510000000006</v>
      </c>
      <c r="BN112">
        <v>-0.90484200000000004</v>
      </c>
      <c r="BO112">
        <v>-0.65036919999999998</v>
      </c>
      <c r="BP112">
        <v>-0.60488359999999997</v>
      </c>
      <c r="BQ112">
        <v>-0.6608425</v>
      </c>
      <c r="BR112">
        <v>-0.74829999999999997</v>
      </c>
      <c r="BS112">
        <v>-0.57920819999999995</v>
      </c>
      <c r="BT112">
        <v>0.41724549999999999</v>
      </c>
      <c r="BU112">
        <v>1.8862509999999999</v>
      </c>
      <c r="BV112">
        <v>0.56607510000000005</v>
      </c>
      <c r="BW112">
        <v>-6.5399999999999996E-4</v>
      </c>
      <c r="BX112">
        <v>-9.0104100000000006E-2</v>
      </c>
      <c r="BY112">
        <v>0.12798670000000001</v>
      </c>
      <c r="BZ112">
        <v>3.1310000000000001E-3</v>
      </c>
      <c r="CA112">
        <v>4.7381300000000001E-2</v>
      </c>
      <c r="CB112">
        <v>0.98391300000000004</v>
      </c>
      <c r="CC112">
        <v>-0.48224879999999998</v>
      </c>
      <c r="CD112">
        <v>-0.88776049999999995</v>
      </c>
      <c r="CE112">
        <v>-1.197333</v>
      </c>
      <c r="CF112">
        <v>-1.0620670000000001</v>
      </c>
      <c r="CG112">
        <v>-0.93179860000000003</v>
      </c>
      <c r="CH112">
        <v>-1.2050700000000001</v>
      </c>
      <c r="CI112">
        <v>-0.85629820000000001</v>
      </c>
      <c r="CJ112">
        <v>-0.6946042</v>
      </c>
      <c r="CK112">
        <v>-0.84491419999999995</v>
      </c>
      <c r="CL112" s="25">
        <v>0.24595719999999999</v>
      </c>
      <c r="CM112" s="25">
        <v>0.19994120000000001</v>
      </c>
      <c r="CN112" s="25">
        <v>0.2164507</v>
      </c>
      <c r="CO112" s="25">
        <v>0.19148180000000001</v>
      </c>
      <c r="CP112" s="25">
        <v>0.14821429999999999</v>
      </c>
      <c r="CQ112" s="25">
        <v>0.13564180000000001</v>
      </c>
      <c r="CR112" s="25">
        <v>0.15627289999999999</v>
      </c>
      <c r="CS112" s="25">
        <v>0.16034019999999999</v>
      </c>
      <c r="CT112" s="25">
        <v>8.7630700000000006E-2</v>
      </c>
      <c r="CU112" s="25">
        <v>0.1023078</v>
      </c>
      <c r="CV112" s="25">
        <v>3.5697100000000002E-2</v>
      </c>
      <c r="CW112" s="25">
        <v>2.1762900000000002E-2</v>
      </c>
      <c r="CX112" s="25">
        <v>3.6757699999999997E-2</v>
      </c>
      <c r="CY112" s="25">
        <v>0.12229470000000001</v>
      </c>
      <c r="CZ112" s="25">
        <v>0.34328370000000002</v>
      </c>
      <c r="DA112" s="25">
        <v>0.49164459999999999</v>
      </c>
      <c r="DB112" s="25">
        <v>0.4318304</v>
      </c>
      <c r="DC112" s="25">
        <v>0.59888609999999998</v>
      </c>
      <c r="DD112" s="25">
        <v>0.52555549999999995</v>
      </c>
      <c r="DE112" s="25">
        <v>0.49948090000000001</v>
      </c>
      <c r="DF112" s="25">
        <v>0.62832469999999996</v>
      </c>
      <c r="DG112" s="25">
        <v>0.51128750000000001</v>
      </c>
      <c r="DH112" s="25">
        <v>0.51623410000000003</v>
      </c>
      <c r="DI112" s="25">
        <v>0.4953304</v>
      </c>
    </row>
    <row r="113" spans="1:113" x14ac:dyDescent="0.25">
      <c r="A113" t="str">
        <f t="shared" si="1"/>
        <v>All_2. Manufacturing_All_All_All_All_44063</v>
      </c>
      <c r="B113" t="s">
        <v>155</v>
      </c>
      <c r="C113" t="s">
        <v>184</v>
      </c>
      <c r="D113" t="s">
        <v>2</v>
      </c>
      <c r="E113" t="s">
        <v>37</v>
      </c>
      <c r="F113" t="s">
        <v>2</v>
      </c>
      <c r="G113" t="s">
        <v>2</v>
      </c>
      <c r="H113" t="s">
        <v>2</v>
      </c>
      <c r="I113" t="s">
        <v>2</v>
      </c>
      <c r="J113" s="11">
        <v>44063</v>
      </c>
      <c r="K113">
        <v>15</v>
      </c>
      <c r="L113">
        <v>18</v>
      </c>
      <c r="M113">
        <v>1142</v>
      </c>
      <c r="N113">
        <v>0</v>
      </c>
      <c r="O113">
        <v>0</v>
      </c>
      <c r="P113">
        <v>0</v>
      </c>
      <c r="Q113">
        <v>0</v>
      </c>
      <c r="R113">
        <v>53.317839999999997</v>
      </c>
      <c r="S113">
        <v>50.748579999999997</v>
      </c>
      <c r="T113">
        <v>49.536070000000002</v>
      </c>
      <c r="U113">
        <v>50.30556</v>
      </c>
      <c r="V113">
        <v>53.437959999999997</v>
      </c>
      <c r="W113">
        <v>60.941079999999999</v>
      </c>
      <c r="X113">
        <v>70.352350000000001</v>
      </c>
      <c r="Y113">
        <v>76.804689999999994</v>
      </c>
      <c r="Z113">
        <v>81.4679</v>
      </c>
      <c r="AA113">
        <v>84.486599999999996</v>
      </c>
      <c r="AB113">
        <v>86.806749999999994</v>
      </c>
      <c r="AC113">
        <v>86.596959999999996</v>
      </c>
      <c r="AD113">
        <v>86.973010000000002</v>
      </c>
      <c r="AE113">
        <v>89.406369999999995</v>
      </c>
      <c r="AF113">
        <v>86.672240000000002</v>
      </c>
      <c r="AG113">
        <v>82.579310000000007</v>
      </c>
      <c r="AH113">
        <v>77.067250000000001</v>
      </c>
      <c r="AI113">
        <v>71.096180000000004</v>
      </c>
      <c r="AJ113">
        <v>66.975139999999996</v>
      </c>
      <c r="AK113">
        <v>63.222990000000003</v>
      </c>
      <c r="AL113">
        <v>60.670659999999998</v>
      </c>
      <c r="AM113">
        <v>59.807960000000001</v>
      </c>
      <c r="AN113">
        <v>57.276940000000003</v>
      </c>
      <c r="AO113">
        <v>54.387039999999999</v>
      </c>
      <c r="AP113">
        <v>72.177700000000002</v>
      </c>
      <c r="AQ113">
        <v>71.317670000000007</v>
      </c>
      <c r="AR113">
        <v>71.228740000000002</v>
      </c>
      <c r="AS113">
        <v>71.951449999999994</v>
      </c>
      <c r="AT113">
        <v>71.644300000000001</v>
      </c>
      <c r="AU113">
        <v>71.481459999999998</v>
      </c>
      <c r="AV113">
        <v>71.941299999999998</v>
      </c>
      <c r="AW113">
        <v>75.239599999999996</v>
      </c>
      <c r="AX113">
        <v>79.106539999999995</v>
      </c>
      <c r="AY113">
        <v>83.757810000000006</v>
      </c>
      <c r="AZ113">
        <v>85.085830000000001</v>
      </c>
      <c r="BA113">
        <v>85.687330000000003</v>
      </c>
      <c r="BB113">
        <v>87.896100000000004</v>
      </c>
      <c r="BC113">
        <v>89.812259999999995</v>
      </c>
      <c r="BD113">
        <v>88.797179999999997</v>
      </c>
      <c r="BE113">
        <v>84.967359999999999</v>
      </c>
      <c r="BF113">
        <v>80.510859999999994</v>
      </c>
      <c r="BG113">
        <v>78.167299999999997</v>
      </c>
      <c r="BH113">
        <v>76.32423</v>
      </c>
      <c r="BI113">
        <v>74.192440000000005</v>
      </c>
      <c r="BJ113">
        <v>73.014979999999994</v>
      </c>
      <c r="BK113">
        <v>72.406700000000001</v>
      </c>
      <c r="BL113">
        <v>71.810419999999993</v>
      </c>
      <c r="BM113">
        <v>71.090710000000001</v>
      </c>
      <c r="BN113">
        <v>-0.83748149999999999</v>
      </c>
      <c r="BO113">
        <v>-0.57792520000000003</v>
      </c>
      <c r="BP113">
        <v>-0.55130170000000001</v>
      </c>
      <c r="BQ113">
        <v>-0.67200729999999997</v>
      </c>
      <c r="BR113">
        <v>-0.70258909999999997</v>
      </c>
      <c r="BS113">
        <v>-0.58155520000000005</v>
      </c>
      <c r="BT113">
        <v>0.4009298</v>
      </c>
      <c r="BU113">
        <v>1.69652</v>
      </c>
      <c r="BV113">
        <v>0.45880989999999999</v>
      </c>
      <c r="BW113">
        <v>-4.2024100000000002E-2</v>
      </c>
      <c r="BX113">
        <v>-8.8520100000000004E-2</v>
      </c>
      <c r="BY113">
        <v>0.1600676</v>
      </c>
      <c r="BZ113">
        <v>8.9119999999999998E-4</v>
      </c>
      <c r="CA113">
        <v>7.4318700000000001E-2</v>
      </c>
      <c r="CB113">
        <v>0.87238280000000001</v>
      </c>
      <c r="CC113">
        <v>-0.49350519999999998</v>
      </c>
      <c r="CD113">
        <v>-0.80557840000000003</v>
      </c>
      <c r="CE113">
        <v>-0.61678290000000002</v>
      </c>
      <c r="CF113">
        <v>-0.56882940000000004</v>
      </c>
      <c r="CG113">
        <v>-0.62716649999999996</v>
      </c>
      <c r="CH113">
        <v>-0.80732970000000004</v>
      </c>
      <c r="CI113">
        <v>-0.20655860000000001</v>
      </c>
      <c r="CJ113">
        <v>-0.26013829999999999</v>
      </c>
      <c r="CK113">
        <v>-0.45393610000000001</v>
      </c>
      <c r="CL113" s="25">
        <v>0.243288</v>
      </c>
      <c r="CM113" s="25">
        <v>0.20241999999999999</v>
      </c>
      <c r="CN113" s="25">
        <v>0.21524799999999999</v>
      </c>
      <c r="CO113" s="25">
        <v>0.22422420000000001</v>
      </c>
      <c r="CP113" s="25">
        <v>0.16036049999999999</v>
      </c>
      <c r="CQ113" s="25">
        <v>0.16090570000000001</v>
      </c>
      <c r="CR113" s="25">
        <v>0.2046673</v>
      </c>
      <c r="CS113" s="25">
        <v>0.2132598</v>
      </c>
      <c r="CT113" s="25">
        <v>0.1027763</v>
      </c>
      <c r="CU113" s="25">
        <v>0.1018063</v>
      </c>
      <c r="CV113" s="25">
        <v>4.0010700000000003E-2</v>
      </c>
      <c r="CW113" s="25">
        <v>2.68014E-2</v>
      </c>
      <c r="CX113" s="25">
        <v>3.7696500000000001E-2</v>
      </c>
      <c r="CY113" s="25">
        <v>0.11300929999999999</v>
      </c>
      <c r="CZ113" s="25">
        <v>0.2229265</v>
      </c>
      <c r="DA113" s="25">
        <v>0.49252780000000002</v>
      </c>
      <c r="DB113" s="25">
        <v>0.5186596</v>
      </c>
      <c r="DC113" s="25">
        <v>0.69575299999999995</v>
      </c>
      <c r="DD113" s="25">
        <v>0.6823977</v>
      </c>
      <c r="DE113" s="25">
        <v>0.65147630000000001</v>
      </c>
      <c r="DF113" s="25">
        <v>0.75867499999999999</v>
      </c>
      <c r="DG113" s="25">
        <v>0.64245909999999995</v>
      </c>
      <c r="DH113" s="25">
        <v>0.61218150000000005</v>
      </c>
      <c r="DI113" s="25">
        <v>0.64847540000000004</v>
      </c>
    </row>
    <row r="114" spans="1:113" x14ac:dyDescent="0.25">
      <c r="A114" t="str">
        <f t="shared" si="1"/>
        <v>All_2. Manufacturing_All_All_All_All_44079</v>
      </c>
      <c r="B114" t="s">
        <v>155</v>
      </c>
      <c r="C114" t="s">
        <v>184</v>
      </c>
      <c r="D114" t="s">
        <v>2</v>
      </c>
      <c r="E114" t="s">
        <v>37</v>
      </c>
      <c r="F114" t="s">
        <v>2</v>
      </c>
      <c r="G114" t="s">
        <v>2</v>
      </c>
      <c r="H114" t="s">
        <v>2</v>
      </c>
      <c r="I114" t="s">
        <v>2</v>
      </c>
      <c r="J114" s="11">
        <v>44079</v>
      </c>
      <c r="K114">
        <v>15</v>
      </c>
      <c r="L114">
        <v>18</v>
      </c>
      <c r="M114">
        <v>1154</v>
      </c>
      <c r="N114">
        <v>0</v>
      </c>
      <c r="O114">
        <v>0</v>
      </c>
      <c r="P114">
        <v>0</v>
      </c>
      <c r="Q114">
        <v>0</v>
      </c>
      <c r="R114">
        <v>47.637729999999998</v>
      </c>
      <c r="S114">
        <v>45.492780000000003</v>
      </c>
      <c r="T114">
        <v>44.283479999999997</v>
      </c>
      <c r="U114">
        <v>43.385460000000002</v>
      </c>
      <c r="V114">
        <v>44.116059999999997</v>
      </c>
      <c r="W114">
        <v>46.31588</v>
      </c>
      <c r="X114">
        <v>46.97345</v>
      </c>
      <c r="Y114">
        <v>48.223179999999999</v>
      </c>
      <c r="Z114">
        <v>52.175400000000003</v>
      </c>
      <c r="AA114">
        <v>53.935609999999997</v>
      </c>
      <c r="AB114">
        <v>56.25609</v>
      </c>
      <c r="AC114">
        <v>57.60539</v>
      </c>
      <c r="AD114">
        <v>58.819229999999997</v>
      </c>
      <c r="AE114">
        <v>58.85669</v>
      </c>
      <c r="AF114">
        <v>58.265149999999998</v>
      </c>
      <c r="AG114">
        <v>57.228119999999997</v>
      </c>
      <c r="AH114">
        <v>55.685940000000002</v>
      </c>
      <c r="AI114">
        <v>54.424410000000002</v>
      </c>
      <c r="AJ114">
        <v>52.912199999999999</v>
      </c>
      <c r="AK114">
        <v>51.322679999999998</v>
      </c>
      <c r="AL114">
        <v>49.544989999999999</v>
      </c>
      <c r="AM114">
        <v>48.640279999999997</v>
      </c>
      <c r="AN114">
        <v>47.88344</v>
      </c>
      <c r="AO114">
        <v>46.456499999999998</v>
      </c>
      <c r="AP114">
        <v>70.816299999999998</v>
      </c>
      <c r="AQ114">
        <v>70.504900000000006</v>
      </c>
      <c r="AR114">
        <v>69.729190000000003</v>
      </c>
      <c r="AS114">
        <v>69.862920000000003</v>
      </c>
      <c r="AT114">
        <v>69.933750000000003</v>
      </c>
      <c r="AU114">
        <v>70.511889999999994</v>
      </c>
      <c r="AV114">
        <v>69.878429999999994</v>
      </c>
      <c r="AW114">
        <v>75.874600000000001</v>
      </c>
      <c r="AX114">
        <v>82.00967</v>
      </c>
      <c r="AY114">
        <v>87.656400000000005</v>
      </c>
      <c r="AZ114">
        <v>93.630480000000006</v>
      </c>
      <c r="BA114">
        <v>95.093459999999993</v>
      </c>
      <c r="BB114">
        <v>96.099850000000004</v>
      </c>
      <c r="BC114">
        <v>97.695430000000002</v>
      </c>
      <c r="BD114">
        <v>96.203100000000006</v>
      </c>
      <c r="BE114">
        <v>95.679990000000004</v>
      </c>
      <c r="BF114">
        <v>94.274600000000007</v>
      </c>
      <c r="BG114">
        <v>90.559839999999994</v>
      </c>
      <c r="BH114">
        <v>86.620990000000006</v>
      </c>
      <c r="BI114">
        <v>83.361400000000003</v>
      </c>
      <c r="BJ114">
        <v>80.225489999999994</v>
      </c>
      <c r="BK114">
        <v>77.720889999999997</v>
      </c>
      <c r="BL114">
        <v>77.141180000000006</v>
      </c>
      <c r="BM114">
        <v>75.572620000000001</v>
      </c>
      <c r="BN114">
        <v>-0.76879759999999997</v>
      </c>
      <c r="BO114">
        <v>-0.54445410000000005</v>
      </c>
      <c r="BP114">
        <v>-0.52029360000000002</v>
      </c>
      <c r="BQ114">
        <v>-0.52005009999999996</v>
      </c>
      <c r="BR114">
        <v>-0.53961530000000002</v>
      </c>
      <c r="BS114">
        <v>-0.52415489999999998</v>
      </c>
      <c r="BT114">
        <v>0.23576620000000001</v>
      </c>
      <c r="BU114">
        <v>1.8487469999999999</v>
      </c>
      <c r="BV114">
        <v>0.64303589999999999</v>
      </c>
      <c r="BW114">
        <v>0.17764369999999999</v>
      </c>
      <c r="BX114">
        <v>-8.0216399999999993E-2</v>
      </c>
      <c r="BY114">
        <v>1.34819E-2</v>
      </c>
      <c r="BZ114">
        <v>4.6476700000000003E-2</v>
      </c>
      <c r="CA114">
        <v>0.2261281</v>
      </c>
      <c r="CB114">
        <v>0.61466129999999997</v>
      </c>
      <c r="CC114">
        <v>-0.50598799999999999</v>
      </c>
      <c r="CD114">
        <v>-1.0408569999999999</v>
      </c>
      <c r="CE114">
        <v>-1.962118</v>
      </c>
      <c r="CF114">
        <v>-2.3246769999999999</v>
      </c>
      <c r="CG114">
        <v>-2.7111909999999999</v>
      </c>
      <c r="CH114">
        <v>-2.5146130000000002</v>
      </c>
      <c r="CI114">
        <v>-2.462189</v>
      </c>
      <c r="CJ114">
        <v>-2.1869360000000002</v>
      </c>
      <c r="CK114">
        <v>-1.8661099999999999</v>
      </c>
      <c r="CL114" s="25">
        <v>0.37579230000000002</v>
      </c>
      <c r="CM114" s="25">
        <v>0.34912339999999997</v>
      </c>
      <c r="CN114" s="25">
        <v>0.3432424</v>
      </c>
      <c r="CO114" s="25">
        <v>0.28209050000000002</v>
      </c>
      <c r="CP114" s="25">
        <v>0.29801519999999998</v>
      </c>
      <c r="CQ114" s="25">
        <v>0.23118369999999999</v>
      </c>
      <c r="CR114" s="25">
        <v>0.20260410000000001</v>
      </c>
      <c r="CS114" s="25">
        <v>0.27159349999999999</v>
      </c>
      <c r="CT114" s="25">
        <v>0.1304681</v>
      </c>
      <c r="CU114" s="25">
        <v>9.3091099999999996E-2</v>
      </c>
      <c r="CV114" s="25">
        <v>3.0910400000000001E-2</v>
      </c>
      <c r="CW114" s="25">
        <v>2.5887899999999998E-2</v>
      </c>
      <c r="CX114" s="25">
        <v>4.1849299999999999E-2</v>
      </c>
      <c r="CY114" s="25">
        <v>0.1405121</v>
      </c>
      <c r="CZ114" s="25">
        <v>0.27504079999999997</v>
      </c>
      <c r="DA114" s="25">
        <v>0.85770429999999998</v>
      </c>
      <c r="DB114" s="25">
        <v>0.80848070000000005</v>
      </c>
      <c r="DC114" s="25">
        <v>0.79039150000000002</v>
      </c>
      <c r="DD114" s="25">
        <v>1.1404030000000001</v>
      </c>
      <c r="DE114" s="25">
        <v>1.2748550000000001</v>
      </c>
      <c r="DF114" s="25">
        <v>1.219428</v>
      </c>
      <c r="DG114" s="25">
        <v>1.0827979999999999</v>
      </c>
      <c r="DH114" s="25">
        <v>0.97892210000000002</v>
      </c>
      <c r="DI114" s="25">
        <v>1.2618670000000001</v>
      </c>
    </row>
    <row r="115" spans="1:113" x14ac:dyDescent="0.25">
      <c r="A115" t="str">
        <f t="shared" si="1"/>
        <v>All_2. Manufacturing_All_All_All_All_44080</v>
      </c>
      <c r="B115" t="s">
        <v>155</v>
      </c>
      <c r="C115" t="s">
        <v>184</v>
      </c>
      <c r="D115" t="s">
        <v>2</v>
      </c>
      <c r="E115" t="s">
        <v>37</v>
      </c>
      <c r="F115" t="s">
        <v>2</v>
      </c>
      <c r="G115" t="s">
        <v>2</v>
      </c>
      <c r="H115" t="s">
        <v>2</v>
      </c>
      <c r="I115" t="s">
        <v>2</v>
      </c>
      <c r="J115" s="11">
        <v>44080</v>
      </c>
      <c r="K115">
        <v>15</v>
      </c>
      <c r="L115">
        <v>18</v>
      </c>
      <c r="M115">
        <v>1154</v>
      </c>
      <c r="N115">
        <v>0</v>
      </c>
      <c r="O115">
        <v>0</v>
      </c>
      <c r="P115">
        <v>0</v>
      </c>
      <c r="Q115">
        <v>0</v>
      </c>
      <c r="R115">
        <v>45.381100000000004</v>
      </c>
      <c r="S115">
        <v>44.146169999999998</v>
      </c>
      <c r="T115">
        <v>43.18571</v>
      </c>
      <c r="U115">
        <v>42.60472</v>
      </c>
      <c r="V115">
        <v>42.80518</v>
      </c>
      <c r="W115">
        <v>43.114939999999997</v>
      </c>
      <c r="X115">
        <v>42.577129999999997</v>
      </c>
      <c r="Y115">
        <v>43.05442</v>
      </c>
      <c r="Z115">
        <v>45.846550000000001</v>
      </c>
      <c r="AA115">
        <v>48.503270000000001</v>
      </c>
      <c r="AB115">
        <v>51.394530000000003</v>
      </c>
      <c r="AC115">
        <v>53.13626</v>
      </c>
      <c r="AD115">
        <v>53.172600000000003</v>
      </c>
      <c r="AE115">
        <v>52.96754</v>
      </c>
      <c r="AF115">
        <v>53.34243</v>
      </c>
      <c r="AG115">
        <v>52.819459999999999</v>
      </c>
      <c r="AH115">
        <v>52.07705</v>
      </c>
      <c r="AI115">
        <v>50.862720000000003</v>
      </c>
      <c r="AJ115">
        <v>49.092500000000001</v>
      </c>
      <c r="AK115">
        <v>48.31174</v>
      </c>
      <c r="AL115">
        <v>46.35463</v>
      </c>
      <c r="AM115">
        <v>45.586210000000001</v>
      </c>
      <c r="AN115">
        <v>44.205440000000003</v>
      </c>
      <c r="AO115">
        <v>43.971269999999997</v>
      </c>
      <c r="AP115">
        <v>75.788700000000006</v>
      </c>
      <c r="AQ115">
        <v>74.34178</v>
      </c>
      <c r="AR115">
        <v>73.158410000000003</v>
      </c>
      <c r="AS115">
        <v>73.183750000000003</v>
      </c>
      <c r="AT115">
        <v>74.432370000000006</v>
      </c>
      <c r="AU115">
        <v>74.525049999999993</v>
      </c>
      <c r="AV115">
        <v>75.418869999999998</v>
      </c>
      <c r="AW115">
        <v>84.195220000000006</v>
      </c>
      <c r="AX115">
        <v>90.496700000000004</v>
      </c>
      <c r="AY115">
        <v>96.594759999999994</v>
      </c>
      <c r="AZ115">
        <v>101.235</v>
      </c>
      <c r="BA115">
        <v>102.54600000000001</v>
      </c>
      <c r="BB115">
        <v>103.0566</v>
      </c>
      <c r="BC115">
        <v>103.613</v>
      </c>
      <c r="BD115">
        <v>102.8548</v>
      </c>
      <c r="BE115">
        <v>100.05970000000001</v>
      </c>
      <c r="BF115">
        <v>95.992279999999994</v>
      </c>
      <c r="BG115">
        <v>91.935569999999998</v>
      </c>
      <c r="BH115">
        <v>84.210189999999997</v>
      </c>
      <c r="BI115">
        <v>79.584900000000005</v>
      </c>
      <c r="BJ115">
        <v>77.585160000000002</v>
      </c>
      <c r="BK115">
        <v>76.322479999999999</v>
      </c>
      <c r="BL115">
        <v>75.039280000000005</v>
      </c>
      <c r="BM115">
        <v>73.525279999999995</v>
      </c>
      <c r="BN115">
        <v>-1.4010499999999999</v>
      </c>
      <c r="BO115">
        <v>-1.0675239999999999</v>
      </c>
      <c r="BP115">
        <v>-0.61175670000000004</v>
      </c>
      <c r="BQ115">
        <v>-1.202626</v>
      </c>
      <c r="BR115">
        <v>-1.4301520000000001</v>
      </c>
      <c r="BS115">
        <v>-1.0616699999999999</v>
      </c>
      <c r="BT115">
        <v>0.58397690000000002</v>
      </c>
      <c r="BU115">
        <v>2.8452790000000001</v>
      </c>
      <c r="BV115">
        <v>1.538449</v>
      </c>
      <c r="BW115">
        <v>0.73719900000000005</v>
      </c>
      <c r="BX115">
        <v>-0.12501290000000001</v>
      </c>
      <c r="BY115">
        <v>-0.15731829999999999</v>
      </c>
      <c r="BZ115">
        <v>0.1980711</v>
      </c>
      <c r="CA115">
        <v>0.59042660000000002</v>
      </c>
      <c r="CB115">
        <v>0.5318908</v>
      </c>
      <c r="CC115">
        <v>0.1768073</v>
      </c>
      <c r="CD115">
        <v>1.1767700000000001E-2</v>
      </c>
      <c r="CE115">
        <v>-1.7621659999999999</v>
      </c>
      <c r="CF115">
        <v>-1.3629389999999999</v>
      </c>
      <c r="CG115">
        <v>-1.210053</v>
      </c>
      <c r="CH115">
        <v>-0.95557689999999995</v>
      </c>
      <c r="CI115">
        <v>-0.98831060000000004</v>
      </c>
      <c r="CJ115">
        <v>-0.78978669999999995</v>
      </c>
      <c r="CK115">
        <v>-0.83296179999999997</v>
      </c>
      <c r="CL115" s="25">
        <v>0.62269379999999996</v>
      </c>
      <c r="CM115" s="25">
        <v>0.63294249999999996</v>
      </c>
      <c r="CN115" s="25">
        <v>0.61184260000000001</v>
      </c>
      <c r="CO115" s="25">
        <v>0.56913029999999998</v>
      </c>
      <c r="CP115" s="25">
        <v>0.50484309999999999</v>
      </c>
      <c r="CQ115" s="25">
        <v>0.3176735</v>
      </c>
      <c r="CR115" s="25">
        <v>0.30787609999999999</v>
      </c>
      <c r="CS115" s="25">
        <v>0.30073559999999999</v>
      </c>
      <c r="CT115" s="25">
        <v>0.188274</v>
      </c>
      <c r="CU115" s="25">
        <v>0.1535601</v>
      </c>
      <c r="CV115" s="25">
        <v>4.2321600000000001E-2</v>
      </c>
      <c r="CW115" s="25">
        <v>2.7430099999999999E-2</v>
      </c>
      <c r="CX115" s="25">
        <v>6.1762499999999998E-2</v>
      </c>
      <c r="CY115" s="25">
        <v>0.61525379999999996</v>
      </c>
      <c r="CZ115" s="25">
        <v>0.80278159999999998</v>
      </c>
      <c r="DA115" s="25">
        <v>1.179308</v>
      </c>
      <c r="DB115" s="25">
        <v>1.234998</v>
      </c>
      <c r="DC115" s="25">
        <v>1.1265909999999999</v>
      </c>
      <c r="DD115" s="25">
        <v>1.0364199999999999</v>
      </c>
      <c r="DE115" s="25">
        <v>0.96048080000000002</v>
      </c>
      <c r="DF115" s="25">
        <v>0.90101229999999999</v>
      </c>
      <c r="DG115" s="25">
        <v>0.86880930000000001</v>
      </c>
      <c r="DH115" s="25">
        <v>0.84420850000000003</v>
      </c>
      <c r="DI115" s="25">
        <v>0.78243260000000003</v>
      </c>
    </row>
    <row r="116" spans="1:113" x14ac:dyDescent="0.25">
      <c r="A116" t="str">
        <f t="shared" si="1"/>
        <v>All_2. Manufacturing_All_All_All_All_44081</v>
      </c>
      <c r="B116" t="s">
        <v>155</v>
      </c>
      <c r="C116" t="s">
        <v>184</v>
      </c>
      <c r="D116" t="s">
        <v>2</v>
      </c>
      <c r="E116" t="s">
        <v>37</v>
      </c>
      <c r="F116" t="s">
        <v>2</v>
      </c>
      <c r="G116" t="s">
        <v>2</v>
      </c>
      <c r="H116" t="s">
        <v>2</v>
      </c>
      <c r="I116" t="s">
        <v>2</v>
      </c>
      <c r="J116" s="11">
        <v>44081</v>
      </c>
      <c r="K116">
        <v>15</v>
      </c>
      <c r="L116">
        <v>18</v>
      </c>
      <c r="M116">
        <v>1154</v>
      </c>
      <c r="N116">
        <v>0</v>
      </c>
      <c r="O116">
        <v>0</v>
      </c>
      <c r="P116">
        <v>0</v>
      </c>
      <c r="Q116">
        <v>0</v>
      </c>
      <c r="R116">
        <v>43.447339999999997</v>
      </c>
      <c r="S116">
        <v>42.484319999999997</v>
      </c>
      <c r="T116">
        <v>41.85042</v>
      </c>
      <c r="U116">
        <v>41.928350000000002</v>
      </c>
      <c r="V116">
        <v>42.461950000000002</v>
      </c>
      <c r="W116">
        <v>44.404420000000002</v>
      </c>
      <c r="X116">
        <v>45.489420000000003</v>
      </c>
      <c r="Y116">
        <v>44.839829999999999</v>
      </c>
      <c r="Z116">
        <v>47.288919999999997</v>
      </c>
      <c r="AA116">
        <v>47.579610000000002</v>
      </c>
      <c r="AB116">
        <v>49.621639999999999</v>
      </c>
      <c r="AC116">
        <v>51.104019999999998</v>
      </c>
      <c r="AD116">
        <v>51.668819999999997</v>
      </c>
      <c r="AE116">
        <v>52.049230000000001</v>
      </c>
      <c r="AF116">
        <v>51.604149999999997</v>
      </c>
      <c r="AG116">
        <v>50.655259999999998</v>
      </c>
      <c r="AH116">
        <v>50.160710000000002</v>
      </c>
      <c r="AI116">
        <v>48.617179999999998</v>
      </c>
      <c r="AJ116">
        <v>46.253259999999997</v>
      </c>
      <c r="AK116">
        <v>44.95478</v>
      </c>
      <c r="AL116">
        <v>43.382150000000003</v>
      </c>
      <c r="AM116">
        <v>42.969349999999999</v>
      </c>
      <c r="AN116">
        <v>42.81279</v>
      </c>
      <c r="AO116">
        <v>42.55735</v>
      </c>
      <c r="AP116">
        <v>72.137500000000003</v>
      </c>
      <c r="AQ116">
        <v>71.310559999999995</v>
      </c>
      <c r="AR116">
        <v>70.095709999999997</v>
      </c>
      <c r="AS116">
        <v>69.804150000000007</v>
      </c>
      <c r="AT116">
        <v>68.848010000000002</v>
      </c>
      <c r="AU116">
        <v>68.475300000000004</v>
      </c>
      <c r="AV116">
        <v>67.609840000000005</v>
      </c>
      <c r="AW116">
        <v>72.046580000000006</v>
      </c>
      <c r="AX116">
        <v>73.455439999999996</v>
      </c>
      <c r="AY116">
        <v>77.058750000000003</v>
      </c>
      <c r="AZ116">
        <v>79.786090000000002</v>
      </c>
      <c r="BA116">
        <v>80.429060000000007</v>
      </c>
      <c r="BB116">
        <v>81.035319999999999</v>
      </c>
      <c r="BC116">
        <v>80.286389999999997</v>
      </c>
      <c r="BD116">
        <v>80.611729999999994</v>
      </c>
      <c r="BE116">
        <v>79.188929999999999</v>
      </c>
      <c r="BF116">
        <v>77.958839999999995</v>
      </c>
      <c r="BG116">
        <v>75.442279999999997</v>
      </c>
      <c r="BH116">
        <v>73.460719999999995</v>
      </c>
      <c r="BI116">
        <v>72.306700000000006</v>
      </c>
      <c r="BJ116">
        <v>71.590559999999996</v>
      </c>
      <c r="BK116">
        <v>71.532700000000006</v>
      </c>
      <c r="BL116">
        <v>71.407910000000001</v>
      </c>
      <c r="BM116">
        <v>71.263210000000001</v>
      </c>
      <c r="BN116">
        <v>-1.1499980000000001</v>
      </c>
      <c r="BO116">
        <v>-0.90307420000000005</v>
      </c>
      <c r="BP116">
        <v>-0.54171170000000002</v>
      </c>
      <c r="BQ116">
        <v>-0.89547540000000003</v>
      </c>
      <c r="BR116">
        <v>-0.88512619999999997</v>
      </c>
      <c r="BS116">
        <v>-0.78820559999999995</v>
      </c>
      <c r="BT116">
        <v>1.2545199999999999E-2</v>
      </c>
      <c r="BU116">
        <v>0.98866909999999997</v>
      </c>
      <c r="BV116">
        <v>0.52893869999999998</v>
      </c>
      <c r="BW116">
        <v>-0.2347832</v>
      </c>
      <c r="BX116">
        <v>-0.13780120000000001</v>
      </c>
      <c r="BY116">
        <v>0.17235590000000001</v>
      </c>
      <c r="BZ116">
        <v>8.5852200000000004E-2</v>
      </c>
      <c r="CA116">
        <v>0.14816409999999999</v>
      </c>
      <c r="CB116">
        <v>1.3284549999999999</v>
      </c>
      <c r="CC116">
        <v>0.21941849999999999</v>
      </c>
      <c r="CD116">
        <v>0.33362649999999999</v>
      </c>
      <c r="CE116">
        <v>9.4228500000000007E-2</v>
      </c>
      <c r="CF116">
        <v>0.54293329999999995</v>
      </c>
      <c r="CG116">
        <v>0.58762550000000002</v>
      </c>
      <c r="CH116">
        <v>0.6589663</v>
      </c>
      <c r="CI116">
        <v>1.1415420000000001</v>
      </c>
      <c r="CJ116">
        <v>0.51487899999999998</v>
      </c>
      <c r="CK116">
        <v>-0.2696559</v>
      </c>
      <c r="CL116" s="25">
        <v>0.77535299999999996</v>
      </c>
      <c r="CM116" s="25">
        <v>0.66755109999999995</v>
      </c>
      <c r="CN116" s="25">
        <v>0.54787439999999998</v>
      </c>
      <c r="CO116" s="25">
        <v>0.47835519999999998</v>
      </c>
      <c r="CP116" s="25">
        <v>0.42101569999999999</v>
      </c>
      <c r="CQ116" s="25">
        <v>0.31026900000000002</v>
      </c>
      <c r="CR116" s="25">
        <v>0.2760011</v>
      </c>
      <c r="CS116" s="25">
        <v>0.4674507</v>
      </c>
      <c r="CT116" s="25">
        <v>0.26874409999999999</v>
      </c>
      <c r="CU116" s="25">
        <v>0.28749479999999999</v>
      </c>
      <c r="CV116" s="25">
        <v>0.10512299999999999</v>
      </c>
      <c r="CW116" s="25">
        <v>7.7951099999999995E-2</v>
      </c>
      <c r="CX116" s="25">
        <v>0.15462000000000001</v>
      </c>
      <c r="CY116" s="25">
        <v>0.4663639</v>
      </c>
      <c r="CZ116" s="25">
        <v>1.022378</v>
      </c>
      <c r="DA116" s="25">
        <v>1.133087</v>
      </c>
      <c r="DB116" s="25">
        <v>1.1825060000000001</v>
      </c>
      <c r="DC116" s="25">
        <v>1.6614819999999999</v>
      </c>
      <c r="DD116" s="25">
        <v>1.8363670000000001</v>
      </c>
      <c r="DE116" s="25">
        <v>1.6536280000000001</v>
      </c>
      <c r="DF116" s="25">
        <v>1.700923</v>
      </c>
      <c r="DG116" s="25">
        <v>1.4427829999999999</v>
      </c>
      <c r="DH116" s="25">
        <v>1.4338649999999999</v>
      </c>
      <c r="DI116" s="25">
        <v>1.1649</v>
      </c>
    </row>
    <row r="117" spans="1:113" x14ac:dyDescent="0.25">
      <c r="A117" t="str">
        <f t="shared" si="1"/>
        <v>All_2. Manufacturing_All_All_All_All_44104</v>
      </c>
      <c r="B117" t="s">
        <v>155</v>
      </c>
      <c r="C117" t="s">
        <v>184</v>
      </c>
      <c r="D117" t="s">
        <v>2</v>
      </c>
      <c r="E117" t="s">
        <v>37</v>
      </c>
      <c r="F117" t="s">
        <v>2</v>
      </c>
      <c r="G117" t="s">
        <v>2</v>
      </c>
      <c r="H117" t="s">
        <v>2</v>
      </c>
      <c r="I117" t="s">
        <v>2</v>
      </c>
      <c r="J117" s="11">
        <v>44104</v>
      </c>
      <c r="K117">
        <v>15</v>
      </c>
      <c r="L117">
        <v>18</v>
      </c>
      <c r="M117">
        <v>1158</v>
      </c>
      <c r="N117">
        <v>0</v>
      </c>
      <c r="O117">
        <v>0</v>
      </c>
      <c r="P117">
        <v>0</v>
      </c>
      <c r="Q117">
        <v>0</v>
      </c>
      <c r="R117">
        <v>53.383629999999997</v>
      </c>
      <c r="S117">
        <v>51.200899999999997</v>
      </c>
      <c r="T117">
        <v>49.399970000000003</v>
      </c>
      <c r="U117">
        <v>49.176720000000003</v>
      </c>
      <c r="V117">
        <v>51.455840000000002</v>
      </c>
      <c r="W117">
        <v>58.739139999999999</v>
      </c>
      <c r="X117">
        <v>67.797359999999998</v>
      </c>
      <c r="Y117">
        <v>76.767150000000001</v>
      </c>
      <c r="Z117">
        <v>82.184200000000004</v>
      </c>
      <c r="AA117">
        <v>85.927000000000007</v>
      </c>
      <c r="AB117">
        <v>89.2804</v>
      </c>
      <c r="AC117">
        <v>91.759659999999997</v>
      </c>
      <c r="AD117">
        <v>93.483620000000002</v>
      </c>
      <c r="AE117">
        <v>93.437349999999995</v>
      </c>
      <c r="AF117">
        <v>90.242850000000004</v>
      </c>
      <c r="AG117">
        <v>87.658060000000006</v>
      </c>
      <c r="AH117">
        <v>81.478579999999994</v>
      </c>
      <c r="AI117">
        <v>74.490530000000007</v>
      </c>
      <c r="AJ117">
        <v>70.065029999999993</v>
      </c>
      <c r="AK117">
        <v>66.023600000000002</v>
      </c>
      <c r="AL117">
        <v>62.838050000000003</v>
      </c>
      <c r="AM117">
        <v>60.498350000000002</v>
      </c>
      <c r="AN117">
        <v>58.335929999999998</v>
      </c>
      <c r="AO117">
        <v>54.657539999999997</v>
      </c>
      <c r="AP117">
        <v>66.122600000000006</v>
      </c>
      <c r="AQ117">
        <v>66.216809999999995</v>
      </c>
      <c r="AR117">
        <v>65.648669999999996</v>
      </c>
      <c r="AS117">
        <v>67.328479999999999</v>
      </c>
      <c r="AT117">
        <v>67.776439999999994</v>
      </c>
      <c r="AU117">
        <v>69.048100000000005</v>
      </c>
      <c r="AV117">
        <v>70.033940000000001</v>
      </c>
      <c r="AW117">
        <v>76.382320000000007</v>
      </c>
      <c r="AX117">
        <v>84.308199999999999</v>
      </c>
      <c r="AY117">
        <v>89.097700000000003</v>
      </c>
      <c r="AZ117">
        <v>94.485820000000004</v>
      </c>
      <c r="BA117">
        <v>96.004109999999997</v>
      </c>
      <c r="BB117">
        <v>94.959789999999998</v>
      </c>
      <c r="BC117">
        <v>93.718549999999993</v>
      </c>
      <c r="BD117">
        <v>93.593509999999995</v>
      </c>
      <c r="BE117">
        <v>95.582840000000004</v>
      </c>
      <c r="BF117">
        <v>94.32893</v>
      </c>
      <c r="BG117">
        <v>87.446330000000003</v>
      </c>
      <c r="BH117">
        <v>82.193700000000007</v>
      </c>
      <c r="BI117">
        <v>79.269080000000002</v>
      </c>
      <c r="BJ117">
        <v>75.370670000000004</v>
      </c>
      <c r="BK117">
        <v>74.099760000000003</v>
      </c>
      <c r="BL117">
        <v>72.217609999999993</v>
      </c>
      <c r="BM117">
        <v>71.937290000000004</v>
      </c>
      <c r="BN117">
        <v>-0.69129839999999998</v>
      </c>
      <c r="BO117">
        <v>-0.49539729999999998</v>
      </c>
      <c r="BP117">
        <v>-0.50546519999999995</v>
      </c>
      <c r="BQ117">
        <v>-0.44896150000000001</v>
      </c>
      <c r="BR117">
        <v>-0.51001750000000001</v>
      </c>
      <c r="BS117">
        <v>-0.5783857</v>
      </c>
      <c r="BT117">
        <v>0.45011319999999999</v>
      </c>
      <c r="BU117">
        <v>1.8562730000000001</v>
      </c>
      <c r="BV117">
        <v>0.72556399999999999</v>
      </c>
      <c r="BW117">
        <v>0.22736190000000001</v>
      </c>
      <c r="BX117">
        <v>-7.7492400000000003E-2</v>
      </c>
      <c r="BY117">
        <v>4.1338E-3</v>
      </c>
      <c r="BZ117">
        <v>3.4449899999999999E-2</v>
      </c>
      <c r="CA117">
        <v>0.1447251</v>
      </c>
      <c r="CB117">
        <v>0.74955539999999998</v>
      </c>
      <c r="CC117">
        <v>-0.4937742</v>
      </c>
      <c r="CD117">
        <v>-1.0266090000000001</v>
      </c>
      <c r="CE117">
        <v>-1.618233</v>
      </c>
      <c r="CF117">
        <v>-1.4252830000000001</v>
      </c>
      <c r="CG117">
        <v>-1.548562</v>
      </c>
      <c r="CH117">
        <v>-1.279898</v>
      </c>
      <c r="CI117">
        <v>-0.78886920000000005</v>
      </c>
      <c r="CJ117">
        <v>-0.7487646</v>
      </c>
      <c r="CK117">
        <v>-1.0462340000000001</v>
      </c>
      <c r="CL117" s="25">
        <v>0.4082172</v>
      </c>
      <c r="CM117" s="25">
        <v>0.34120990000000001</v>
      </c>
      <c r="CN117" s="25">
        <v>0.34733140000000001</v>
      </c>
      <c r="CO117" s="25">
        <v>0.2818177</v>
      </c>
      <c r="CP117" s="25">
        <v>0.24091190000000001</v>
      </c>
      <c r="CQ117" s="25">
        <v>0.20662420000000001</v>
      </c>
      <c r="CR117" s="25">
        <v>0.25915949999999999</v>
      </c>
      <c r="CS117" s="25">
        <v>0.39752379999999998</v>
      </c>
      <c r="CT117" s="25">
        <v>0.13031200000000001</v>
      </c>
      <c r="CU117" s="25">
        <v>0.1237708</v>
      </c>
      <c r="CV117" s="25">
        <v>3.3486799999999997E-2</v>
      </c>
      <c r="CW117" s="25">
        <v>1.50761E-2</v>
      </c>
      <c r="CX117" s="25">
        <v>4.0656600000000001E-2</v>
      </c>
      <c r="CY117" s="25">
        <v>0.12407799999999999</v>
      </c>
      <c r="CZ117" s="25">
        <v>0.29879790000000001</v>
      </c>
      <c r="DA117" s="25">
        <v>0.77209620000000001</v>
      </c>
      <c r="DB117" s="25">
        <v>0.72226950000000001</v>
      </c>
      <c r="DC117" s="25">
        <v>0.96036619999999995</v>
      </c>
      <c r="DD117" s="25">
        <v>1.049431</v>
      </c>
      <c r="DE117" s="25">
        <v>1.057083</v>
      </c>
      <c r="DF117" s="25">
        <v>1.0383230000000001</v>
      </c>
      <c r="DG117" s="25">
        <v>0.88545949999999995</v>
      </c>
      <c r="DH117" s="25">
        <v>0.92803990000000003</v>
      </c>
      <c r="DI117" s="25">
        <v>0.94644430000000002</v>
      </c>
    </row>
    <row r="118" spans="1:113" x14ac:dyDescent="0.25">
      <c r="A118" t="str">
        <f t="shared" si="1"/>
        <v>All_2. Manufacturing_All_All_All_All_44105</v>
      </c>
      <c r="B118" t="s">
        <v>155</v>
      </c>
      <c r="C118" t="s">
        <v>184</v>
      </c>
      <c r="D118" t="s">
        <v>2</v>
      </c>
      <c r="E118" t="s">
        <v>37</v>
      </c>
      <c r="F118" t="s">
        <v>2</v>
      </c>
      <c r="G118" t="s">
        <v>2</v>
      </c>
      <c r="H118" t="s">
        <v>2</v>
      </c>
      <c r="I118" t="s">
        <v>2</v>
      </c>
      <c r="J118" s="11">
        <v>44105</v>
      </c>
      <c r="K118">
        <v>15</v>
      </c>
      <c r="L118">
        <v>18</v>
      </c>
      <c r="M118">
        <v>1157</v>
      </c>
      <c r="N118">
        <v>0</v>
      </c>
      <c r="O118">
        <v>0</v>
      </c>
      <c r="P118">
        <v>0</v>
      </c>
      <c r="Q118">
        <v>0</v>
      </c>
      <c r="R118">
        <v>52.169539999999998</v>
      </c>
      <c r="S118">
        <v>49.956859999999999</v>
      </c>
      <c r="T118">
        <v>48.355379999999997</v>
      </c>
      <c r="U118">
        <v>49.674349999999997</v>
      </c>
      <c r="V118">
        <v>51.625320000000002</v>
      </c>
      <c r="W118">
        <v>59.045769999999997</v>
      </c>
      <c r="X118">
        <v>67.712220000000002</v>
      </c>
      <c r="Y118">
        <v>72.967560000000006</v>
      </c>
      <c r="Z118">
        <v>78.48357</v>
      </c>
      <c r="AA118">
        <v>83.036559999999994</v>
      </c>
      <c r="AB118">
        <v>87.808059999999998</v>
      </c>
      <c r="AC118">
        <v>90.184730000000002</v>
      </c>
      <c r="AD118">
        <v>90.180279999999996</v>
      </c>
      <c r="AE118">
        <v>90.921620000000004</v>
      </c>
      <c r="AF118">
        <v>87.118399999999994</v>
      </c>
      <c r="AG118">
        <v>84.131439999999998</v>
      </c>
      <c r="AH118">
        <v>80.509150000000005</v>
      </c>
      <c r="AI118">
        <v>75.237459999999999</v>
      </c>
      <c r="AJ118">
        <v>71.004040000000003</v>
      </c>
      <c r="AK118">
        <v>67.007369999999995</v>
      </c>
      <c r="AL118">
        <v>63.645539999999997</v>
      </c>
      <c r="AM118">
        <v>62.691450000000003</v>
      </c>
      <c r="AN118">
        <v>59.846319999999999</v>
      </c>
      <c r="AO118">
        <v>56.415579999999999</v>
      </c>
      <c r="AP118">
        <v>72.026799999999994</v>
      </c>
      <c r="AQ118">
        <v>71.102540000000005</v>
      </c>
      <c r="AR118">
        <v>69.797539999999998</v>
      </c>
      <c r="AS118">
        <v>68.640010000000004</v>
      </c>
      <c r="AT118">
        <v>67.097149999999999</v>
      </c>
      <c r="AU118">
        <v>67.448589999999996</v>
      </c>
      <c r="AV118">
        <v>66.9084</v>
      </c>
      <c r="AW118">
        <v>74.600639999999999</v>
      </c>
      <c r="AX118">
        <v>83.230090000000004</v>
      </c>
      <c r="AY118">
        <v>90.46669</v>
      </c>
      <c r="AZ118">
        <v>95.496290000000002</v>
      </c>
      <c r="BA118">
        <v>97.456450000000004</v>
      </c>
      <c r="BB118">
        <v>98.503360000000001</v>
      </c>
      <c r="BC118">
        <v>98.134900000000002</v>
      </c>
      <c r="BD118">
        <v>95.22354</v>
      </c>
      <c r="BE118">
        <v>93.328659999999999</v>
      </c>
      <c r="BF118">
        <v>91.346519999999998</v>
      </c>
      <c r="BG118">
        <v>86.655180000000001</v>
      </c>
      <c r="BH118">
        <v>79.981899999999996</v>
      </c>
      <c r="BI118">
        <v>75.610699999999994</v>
      </c>
      <c r="BJ118">
        <v>73.164550000000006</v>
      </c>
      <c r="BK118">
        <v>72.359009999999998</v>
      </c>
      <c r="BL118">
        <v>70.277439999999999</v>
      </c>
      <c r="BM118">
        <v>68.098910000000004</v>
      </c>
      <c r="BN118">
        <v>-0.89435330000000002</v>
      </c>
      <c r="BO118">
        <v>-0.6358395</v>
      </c>
      <c r="BP118">
        <v>-0.55262900000000004</v>
      </c>
      <c r="BQ118">
        <v>-0.54875130000000005</v>
      </c>
      <c r="BR118">
        <v>-0.47762749999999998</v>
      </c>
      <c r="BS118">
        <v>-0.48626340000000001</v>
      </c>
      <c r="BT118">
        <v>0.21797230000000001</v>
      </c>
      <c r="BU118">
        <v>1.6791160000000001</v>
      </c>
      <c r="BV118">
        <v>0.62528159999999999</v>
      </c>
      <c r="BW118">
        <v>0.25524980000000003</v>
      </c>
      <c r="BX118">
        <v>-7.8330300000000005E-2</v>
      </c>
      <c r="BY118">
        <v>-8.7980999999999997E-3</v>
      </c>
      <c r="BZ118">
        <v>4.7766000000000003E-2</v>
      </c>
      <c r="CA118">
        <v>0.21564410000000001</v>
      </c>
      <c r="CB118">
        <v>0.68300709999999998</v>
      </c>
      <c r="CC118">
        <v>-0.50155559999999999</v>
      </c>
      <c r="CD118">
        <v>-0.97778830000000005</v>
      </c>
      <c r="CE118">
        <v>-1.4769110000000001</v>
      </c>
      <c r="CF118">
        <v>-1.088857</v>
      </c>
      <c r="CG118">
        <v>-0.79761040000000005</v>
      </c>
      <c r="CH118">
        <v>-0.76551670000000005</v>
      </c>
      <c r="CI118">
        <v>-0.14009460000000001</v>
      </c>
      <c r="CJ118">
        <v>-0.19579640000000001</v>
      </c>
      <c r="CK118">
        <v>-0.42600379999999999</v>
      </c>
      <c r="CL118" s="25">
        <v>0.3081875</v>
      </c>
      <c r="CM118" s="25">
        <v>0.24319460000000001</v>
      </c>
      <c r="CN118" s="25">
        <v>0.21822569999999999</v>
      </c>
      <c r="CO118" s="25">
        <v>0.19580059999999999</v>
      </c>
      <c r="CP118" s="25">
        <v>0.1687495</v>
      </c>
      <c r="CQ118" s="25">
        <v>0.17182739999999999</v>
      </c>
      <c r="CR118" s="25">
        <v>0.2355747</v>
      </c>
      <c r="CS118" s="25">
        <v>0.22656290000000001</v>
      </c>
      <c r="CT118" s="25">
        <v>0.1072594</v>
      </c>
      <c r="CU118" s="25">
        <v>0.1131124</v>
      </c>
      <c r="CV118" s="25">
        <v>3.2595699999999998E-2</v>
      </c>
      <c r="CW118" s="25">
        <v>1.7951100000000001E-2</v>
      </c>
      <c r="CX118" s="25">
        <v>4.4104699999999997E-2</v>
      </c>
      <c r="CY118" s="25">
        <v>0.13602939999999999</v>
      </c>
      <c r="CZ118" s="25">
        <v>0.30484159999999999</v>
      </c>
      <c r="DA118" s="25">
        <v>0.54316600000000004</v>
      </c>
      <c r="DB118" s="25">
        <v>0.57391259999999999</v>
      </c>
      <c r="DC118" s="25">
        <v>0.90571429999999997</v>
      </c>
      <c r="DD118" s="25">
        <v>0.82256649999999998</v>
      </c>
      <c r="DE118" s="25">
        <v>0.72425090000000003</v>
      </c>
      <c r="DF118" s="25">
        <v>0.78680779999999995</v>
      </c>
      <c r="DG118" s="25">
        <v>0.73276390000000002</v>
      </c>
      <c r="DH118" s="25">
        <v>0.80857250000000003</v>
      </c>
      <c r="DI118" s="25">
        <v>0.80174769999999995</v>
      </c>
    </row>
    <row r="119" spans="1:113" x14ac:dyDescent="0.25">
      <c r="A119" t="str">
        <f t="shared" si="1"/>
        <v>All_3. Wholesale, Transport, other utilities_All_All_All_All_44060</v>
      </c>
      <c r="B119" t="s">
        <v>155</v>
      </c>
      <c r="C119" t="s">
        <v>185</v>
      </c>
      <c r="D119" t="s">
        <v>2</v>
      </c>
      <c r="E119" t="s">
        <v>38</v>
      </c>
      <c r="F119" t="s">
        <v>2</v>
      </c>
      <c r="G119" t="s">
        <v>2</v>
      </c>
      <c r="H119" t="s">
        <v>2</v>
      </c>
      <c r="I119" t="s">
        <v>2</v>
      </c>
      <c r="J119" s="11">
        <v>44060</v>
      </c>
      <c r="K119">
        <v>15</v>
      </c>
      <c r="L119">
        <v>18</v>
      </c>
      <c r="M119">
        <v>903</v>
      </c>
      <c r="N119">
        <v>0</v>
      </c>
      <c r="O119">
        <v>0</v>
      </c>
      <c r="P119">
        <v>0</v>
      </c>
      <c r="Q119">
        <v>0</v>
      </c>
      <c r="R119">
        <v>58.070259999999998</v>
      </c>
      <c r="S119">
        <v>55.384999999999998</v>
      </c>
      <c r="T119">
        <v>54.943770000000001</v>
      </c>
      <c r="U119">
        <v>55.407359999999997</v>
      </c>
      <c r="V119">
        <v>53.438389999999998</v>
      </c>
      <c r="W119">
        <v>56.176900000000003</v>
      </c>
      <c r="X119">
        <v>62.655320000000003</v>
      </c>
      <c r="Y119">
        <v>64.552070000000001</v>
      </c>
      <c r="Z119">
        <v>67.274140000000003</v>
      </c>
      <c r="AA119">
        <v>68.599860000000007</v>
      </c>
      <c r="AB119">
        <v>68.661609999999996</v>
      </c>
      <c r="AC119">
        <v>67.082430000000002</v>
      </c>
      <c r="AD119">
        <v>66.219949999999997</v>
      </c>
      <c r="AE119">
        <v>64.426730000000006</v>
      </c>
      <c r="AF119">
        <v>61.211709999999997</v>
      </c>
      <c r="AG119">
        <v>58.330970000000001</v>
      </c>
      <c r="AH119">
        <v>55.067450000000001</v>
      </c>
      <c r="AI119">
        <v>53.019350000000003</v>
      </c>
      <c r="AJ119">
        <v>52.315519999999999</v>
      </c>
      <c r="AK119">
        <v>50.756129999999999</v>
      </c>
      <c r="AL119">
        <v>51.831609999999998</v>
      </c>
      <c r="AM119">
        <v>58.865609999999997</v>
      </c>
      <c r="AN119">
        <v>61.362090000000002</v>
      </c>
      <c r="AO119">
        <v>59.57085</v>
      </c>
      <c r="AP119">
        <v>70.953299999999999</v>
      </c>
      <c r="AQ119">
        <v>70.638350000000003</v>
      </c>
      <c r="AR119">
        <v>69.75488</v>
      </c>
      <c r="AS119">
        <v>69.751069999999999</v>
      </c>
      <c r="AT119">
        <v>70.738929999999996</v>
      </c>
      <c r="AU119">
        <v>71.825779999999995</v>
      </c>
      <c r="AV119">
        <v>72.609229999999997</v>
      </c>
      <c r="AW119">
        <v>75.394080000000002</v>
      </c>
      <c r="AX119">
        <v>77.099130000000002</v>
      </c>
      <c r="AY119">
        <v>78.582380000000001</v>
      </c>
      <c r="AZ119">
        <v>82.267600000000002</v>
      </c>
      <c r="BA119">
        <v>85.496709999999993</v>
      </c>
      <c r="BB119">
        <v>86.562550000000002</v>
      </c>
      <c r="BC119">
        <v>88.174809999999994</v>
      </c>
      <c r="BD119">
        <v>89.543989999999994</v>
      </c>
      <c r="BE119">
        <v>88.315160000000006</v>
      </c>
      <c r="BF119">
        <v>86.356639999999999</v>
      </c>
      <c r="BG119">
        <v>84.346249999999998</v>
      </c>
      <c r="BH119">
        <v>80.302139999999994</v>
      </c>
      <c r="BI119">
        <v>76.265370000000004</v>
      </c>
      <c r="BJ119">
        <v>74.64931</v>
      </c>
      <c r="BK119">
        <v>73.388549999999995</v>
      </c>
      <c r="BL119">
        <v>72.661929999999998</v>
      </c>
      <c r="BM119">
        <v>71.995199999999997</v>
      </c>
      <c r="BN119">
        <v>0.23025390000000001</v>
      </c>
      <c r="BO119">
        <v>-0.16673940000000001</v>
      </c>
      <c r="BP119">
        <v>-0.85284219999999999</v>
      </c>
      <c r="BQ119">
        <v>-1.1150770000000001</v>
      </c>
      <c r="BR119">
        <v>-0.11968289999999999</v>
      </c>
      <c r="BS119">
        <v>0.60999539999999997</v>
      </c>
      <c r="BT119">
        <v>8.7016000000000003E-3</v>
      </c>
      <c r="BU119">
        <v>0.39432210000000001</v>
      </c>
      <c r="BV119">
        <v>-1.3345020000000001</v>
      </c>
      <c r="BW119">
        <v>-1.537453</v>
      </c>
      <c r="BX119">
        <v>-1.0592950000000001</v>
      </c>
      <c r="BY119">
        <v>-0.1216691</v>
      </c>
      <c r="BZ119">
        <v>1.087906</v>
      </c>
      <c r="CA119">
        <v>2.8641190000000001</v>
      </c>
      <c r="CB119">
        <v>3.040559</v>
      </c>
      <c r="CC119">
        <v>2.2000670000000002</v>
      </c>
      <c r="CD119">
        <v>1.2772619999999999</v>
      </c>
      <c r="CE119">
        <v>1.7878259999999999</v>
      </c>
      <c r="CF119">
        <v>1.805013</v>
      </c>
      <c r="CG119">
        <v>1.6932450000000001</v>
      </c>
      <c r="CH119">
        <v>1.318943</v>
      </c>
      <c r="CI119">
        <v>-0.87244849999999996</v>
      </c>
      <c r="CJ119">
        <v>-1.4041570000000001</v>
      </c>
      <c r="CK119">
        <v>-0.8105542</v>
      </c>
      <c r="CL119" s="25">
        <v>0.37911840000000002</v>
      </c>
      <c r="CM119" s="25">
        <v>0.34924769999999999</v>
      </c>
      <c r="CN119" s="25">
        <v>0.2400621</v>
      </c>
      <c r="CO119" s="25">
        <v>0.27714539999999999</v>
      </c>
      <c r="CP119" s="25">
        <v>0.45049739999999999</v>
      </c>
      <c r="CQ119" s="25">
        <v>0.46309909999999999</v>
      </c>
      <c r="CR119" s="25">
        <v>0.35650920000000003</v>
      </c>
      <c r="CS119" s="25">
        <v>0.31803229999999999</v>
      </c>
      <c r="CT119" s="25">
        <v>0.44453520000000002</v>
      </c>
      <c r="CU119" s="25">
        <v>0.73867749999999999</v>
      </c>
      <c r="CV119" s="25">
        <v>0.38340869999999999</v>
      </c>
      <c r="CW119" s="25">
        <v>0.1723122</v>
      </c>
      <c r="CX119" s="25">
        <v>0.54989569999999999</v>
      </c>
      <c r="CY119" s="25">
        <v>1.4702999999999999</v>
      </c>
      <c r="CZ119" s="25">
        <v>3.0534140000000001</v>
      </c>
      <c r="DA119" s="25">
        <v>3.1697540000000002</v>
      </c>
      <c r="DB119" s="25">
        <v>2.7012860000000001</v>
      </c>
      <c r="DC119" s="25">
        <v>3.0119919999999998</v>
      </c>
      <c r="DD119" s="25">
        <v>2.3060719999999999</v>
      </c>
      <c r="DE119" s="25">
        <v>1.6887570000000001</v>
      </c>
      <c r="DF119" s="25">
        <v>1.239268</v>
      </c>
      <c r="DG119" s="25">
        <v>1.527682</v>
      </c>
      <c r="DH119" s="25">
        <v>1.8842140000000001</v>
      </c>
      <c r="DI119" s="25">
        <v>1.602571</v>
      </c>
    </row>
    <row r="120" spans="1:113" x14ac:dyDescent="0.25">
      <c r="A120" t="str">
        <f t="shared" si="1"/>
        <v>All_3. Wholesale, Transport, other utilities_All_All_All_All_44061</v>
      </c>
      <c r="B120" t="s">
        <v>155</v>
      </c>
      <c r="C120" t="s">
        <v>185</v>
      </c>
      <c r="D120" t="s">
        <v>2</v>
      </c>
      <c r="E120" t="s">
        <v>38</v>
      </c>
      <c r="F120" t="s">
        <v>2</v>
      </c>
      <c r="G120" t="s">
        <v>2</v>
      </c>
      <c r="H120" t="s">
        <v>2</v>
      </c>
      <c r="I120" t="s">
        <v>2</v>
      </c>
      <c r="J120" s="11">
        <v>44061</v>
      </c>
      <c r="K120">
        <v>15</v>
      </c>
      <c r="L120">
        <v>18</v>
      </c>
      <c r="M120">
        <v>903</v>
      </c>
      <c r="N120">
        <v>0</v>
      </c>
      <c r="O120">
        <v>0</v>
      </c>
      <c r="P120">
        <v>0</v>
      </c>
      <c r="Q120">
        <v>0</v>
      </c>
      <c r="R120">
        <v>58.548900000000003</v>
      </c>
      <c r="S120">
        <v>57.742049999999999</v>
      </c>
      <c r="T120">
        <v>54.633980000000001</v>
      </c>
      <c r="U120">
        <v>52.71396</v>
      </c>
      <c r="V120">
        <v>54.147080000000003</v>
      </c>
      <c r="W120">
        <v>56.159770000000002</v>
      </c>
      <c r="X120">
        <v>60.9816</v>
      </c>
      <c r="Y120">
        <v>62.897660000000002</v>
      </c>
      <c r="Z120">
        <v>64.836640000000003</v>
      </c>
      <c r="AA120">
        <v>64.505939999999995</v>
      </c>
      <c r="AB120">
        <v>66.362809999999996</v>
      </c>
      <c r="AC120">
        <v>69.441360000000003</v>
      </c>
      <c r="AD120">
        <v>66.651600000000002</v>
      </c>
      <c r="AE120">
        <v>64.3001</v>
      </c>
      <c r="AF120">
        <v>60.657290000000003</v>
      </c>
      <c r="AG120">
        <v>59.172319999999999</v>
      </c>
      <c r="AH120">
        <v>58.28342</v>
      </c>
      <c r="AI120">
        <v>55.473869999999998</v>
      </c>
      <c r="AJ120">
        <v>53.63044</v>
      </c>
      <c r="AK120">
        <v>51.774209999999997</v>
      </c>
      <c r="AL120">
        <v>51.551119999999997</v>
      </c>
      <c r="AM120">
        <v>59.661299999999997</v>
      </c>
      <c r="AN120">
        <v>63.734969999999997</v>
      </c>
      <c r="AO120">
        <v>60.6355</v>
      </c>
      <c r="AP120">
        <v>71.633399999999995</v>
      </c>
      <c r="AQ120">
        <v>71.598269999999999</v>
      </c>
      <c r="AR120">
        <v>71.342429999999993</v>
      </c>
      <c r="AS120">
        <v>71.674059999999997</v>
      </c>
      <c r="AT120">
        <v>72.502170000000007</v>
      </c>
      <c r="AU120">
        <v>72.874319999999997</v>
      </c>
      <c r="AV120">
        <v>73.507329999999996</v>
      </c>
      <c r="AW120">
        <v>78.09196</v>
      </c>
      <c r="AX120">
        <v>82.395449999999997</v>
      </c>
      <c r="AY120">
        <v>88.433959999999999</v>
      </c>
      <c r="AZ120">
        <v>91.500360000000001</v>
      </c>
      <c r="BA120">
        <v>93.650890000000004</v>
      </c>
      <c r="BB120">
        <v>93.617769999999993</v>
      </c>
      <c r="BC120">
        <v>89.035020000000003</v>
      </c>
      <c r="BD120">
        <v>86.781720000000007</v>
      </c>
      <c r="BE120">
        <v>86.24588</v>
      </c>
      <c r="BF120">
        <v>85.893320000000003</v>
      </c>
      <c r="BG120">
        <v>83.100200000000001</v>
      </c>
      <c r="BH120">
        <v>79.823229999999995</v>
      </c>
      <c r="BI120">
        <v>77.223050000000001</v>
      </c>
      <c r="BJ120">
        <v>75.294640000000001</v>
      </c>
      <c r="BK120">
        <v>74.580349999999996</v>
      </c>
      <c r="BL120">
        <v>74.354330000000004</v>
      </c>
      <c r="BM120">
        <v>73.346090000000004</v>
      </c>
      <c r="BN120">
        <v>-0.81268479999999998</v>
      </c>
      <c r="BO120">
        <v>-1.174191</v>
      </c>
      <c r="BP120">
        <v>0.4963205</v>
      </c>
      <c r="BQ120">
        <v>0.79623500000000003</v>
      </c>
      <c r="BR120">
        <v>1.012486</v>
      </c>
      <c r="BS120">
        <v>0.38970100000000002</v>
      </c>
      <c r="BT120">
        <v>-0.1526679</v>
      </c>
      <c r="BU120">
        <v>-0.27404709999999999</v>
      </c>
      <c r="BV120">
        <v>-0.63530249999999999</v>
      </c>
      <c r="BW120">
        <v>0.41944720000000002</v>
      </c>
      <c r="BX120">
        <v>-0.31323689999999998</v>
      </c>
      <c r="BY120">
        <v>-0.38956730000000001</v>
      </c>
      <c r="BZ120">
        <v>0.76152549999999997</v>
      </c>
      <c r="CA120">
        <v>2.9803820000000001</v>
      </c>
      <c r="CB120">
        <v>4.2296069999999997</v>
      </c>
      <c r="CC120">
        <v>2.5933440000000001</v>
      </c>
      <c r="CD120">
        <v>0.94755929999999999</v>
      </c>
      <c r="CE120">
        <v>1.0411760000000001</v>
      </c>
      <c r="CF120">
        <v>1.0859909999999999</v>
      </c>
      <c r="CG120">
        <v>0.91534119999999997</v>
      </c>
      <c r="CH120">
        <v>0.79490450000000001</v>
      </c>
      <c r="CI120">
        <v>0.72921990000000003</v>
      </c>
      <c r="CJ120">
        <v>-9.6507899999999994E-2</v>
      </c>
      <c r="CK120">
        <v>0.3010756</v>
      </c>
      <c r="CL120" s="25">
        <v>0.23196430000000001</v>
      </c>
      <c r="CM120" s="25">
        <v>0.1794287</v>
      </c>
      <c r="CN120" s="25">
        <v>0.1460226</v>
      </c>
      <c r="CO120" s="25">
        <v>0.30153150000000001</v>
      </c>
      <c r="CP120" s="25">
        <v>0.35358079999999997</v>
      </c>
      <c r="CQ120" s="25">
        <v>0.24084849999999999</v>
      </c>
      <c r="CR120" s="25">
        <v>0.41601589999999999</v>
      </c>
      <c r="CS120" s="25">
        <v>0.23965890000000001</v>
      </c>
      <c r="CT120" s="25">
        <v>0.2151969</v>
      </c>
      <c r="CU120" s="25">
        <v>0.49158550000000001</v>
      </c>
      <c r="CV120" s="25">
        <v>0.29587590000000002</v>
      </c>
      <c r="CW120" s="25">
        <v>8.0661800000000006E-2</v>
      </c>
      <c r="CX120" s="25">
        <v>0.3410262</v>
      </c>
      <c r="CY120" s="25">
        <v>0.8480375</v>
      </c>
      <c r="CZ120" s="25">
        <v>2.012289</v>
      </c>
      <c r="DA120" s="25">
        <v>1.3732519999999999</v>
      </c>
      <c r="DB120" s="25">
        <v>0.9823809</v>
      </c>
      <c r="DC120" s="25">
        <v>1.259406</v>
      </c>
      <c r="DD120" s="25">
        <v>0.94880220000000004</v>
      </c>
      <c r="DE120" s="25">
        <v>0.85313309999999998</v>
      </c>
      <c r="DF120" s="25">
        <v>0.74269479999999999</v>
      </c>
      <c r="DG120" s="25">
        <v>0.93437020000000004</v>
      </c>
      <c r="DH120" s="25">
        <v>0.83880960000000004</v>
      </c>
      <c r="DI120" s="25">
        <v>0.73753740000000001</v>
      </c>
    </row>
    <row r="121" spans="1:113" x14ac:dyDescent="0.25">
      <c r="A121" t="str">
        <f t="shared" si="1"/>
        <v>All_3. Wholesale, Transport, other utilities_All_All_All_All_44062</v>
      </c>
      <c r="B121" t="s">
        <v>155</v>
      </c>
      <c r="C121" t="s">
        <v>185</v>
      </c>
      <c r="D121" t="s">
        <v>2</v>
      </c>
      <c r="E121" t="s">
        <v>38</v>
      </c>
      <c r="F121" t="s">
        <v>2</v>
      </c>
      <c r="G121" t="s">
        <v>2</v>
      </c>
      <c r="H121" t="s">
        <v>2</v>
      </c>
      <c r="I121" t="s">
        <v>2</v>
      </c>
      <c r="J121" s="11">
        <v>44062</v>
      </c>
      <c r="K121">
        <v>15</v>
      </c>
      <c r="L121">
        <v>18</v>
      </c>
      <c r="M121">
        <v>903</v>
      </c>
      <c r="N121">
        <v>0</v>
      </c>
      <c r="O121">
        <v>0</v>
      </c>
      <c r="P121">
        <v>0</v>
      </c>
      <c r="Q121">
        <v>0</v>
      </c>
      <c r="R121">
        <v>59.385069999999999</v>
      </c>
      <c r="S121">
        <v>57.889800000000001</v>
      </c>
      <c r="T121">
        <v>53.954360000000001</v>
      </c>
      <c r="U121">
        <v>52.81682</v>
      </c>
      <c r="V121">
        <v>54.420340000000003</v>
      </c>
      <c r="W121">
        <v>57.341030000000003</v>
      </c>
      <c r="X121">
        <v>63.342480000000002</v>
      </c>
      <c r="Y121">
        <v>66.093620000000001</v>
      </c>
      <c r="Z121">
        <v>67.622100000000003</v>
      </c>
      <c r="AA121">
        <v>65.703680000000006</v>
      </c>
      <c r="AB121">
        <v>68.020189999999999</v>
      </c>
      <c r="AC121">
        <v>68.690200000000004</v>
      </c>
      <c r="AD121">
        <v>71.020750000000007</v>
      </c>
      <c r="AE121">
        <v>67.076830000000001</v>
      </c>
      <c r="AF121">
        <v>63.111080000000001</v>
      </c>
      <c r="AG121">
        <v>60.628509999999999</v>
      </c>
      <c r="AH121">
        <v>58.799799999999998</v>
      </c>
      <c r="AI121">
        <v>56.708669999999998</v>
      </c>
      <c r="AJ121">
        <v>54.870199999999997</v>
      </c>
      <c r="AK121">
        <v>52.588329999999999</v>
      </c>
      <c r="AL121">
        <v>51.596240000000002</v>
      </c>
      <c r="AM121">
        <v>60.125450000000001</v>
      </c>
      <c r="AN121">
        <v>62.17221</v>
      </c>
      <c r="AO121">
        <v>61.807560000000002</v>
      </c>
      <c r="AP121">
        <v>73.322699999999998</v>
      </c>
      <c r="AQ121">
        <v>72.50112</v>
      </c>
      <c r="AR121">
        <v>72.504099999999994</v>
      </c>
      <c r="AS121">
        <v>72.274249999999995</v>
      </c>
      <c r="AT121">
        <v>71.949439999999996</v>
      </c>
      <c r="AU121">
        <v>71.254909999999995</v>
      </c>
      <c r="AV121">
        <v>71.986750000000001</v>
      </c>
      <c r="AW121">
        <v>76.393699999999995</v>
      </c>
      <c r="AX121">
        <v>81.926460000000006</v>
      </c>
      <c r="AY121">
        <v>85.771680000000003</v>
      </c>
      <c r="AZ121">
        <v>87.513310000000004</v>
      </c>
      <c r="BA121">
        <v>88.561220000000006</v>
      </c>
      <c r="BB121">
        <v>88.05874</v>
      </c>
      <c r="BC121">
        <v>88.249189999999999</v>
      </c>
      <c r="BD121">
        <v>87.654139999999998</v>
      </c>
      <c r="BE121">
        <v>87.155230000000003</v>
      </c>
      <c r="BF121">
        <v>86.11412</v>
      </c>
      <c r="BG121">
        <v>84.197360000000003</v>
      </c>
      <c r="BH121">
        <v>79.874319999999997</v>
      </c>
      <c r="BI121">
        <v>76.075770000000006</v>
      </c>
      <c r="BJ121">
        <v>74.61833</v>
      </c>
      <c r="BK121">
        <v>74.063149999999993</v>
      </c>
      <c r="BL121">
        <v>73.081729999999993</v>
      </c>
      <c r="BM121">
        <v>72.657200000000003</v>
      </c>
      <c r="BN121">
        <v>-0.76782640000000002</v>
      </c>
      <c r="BO121">
        <v>-1.1343920000000001</v>
      </c>
      <c r="BP121">
        <v>0.76180239999999999</v>
      </c>
      <c r="BQ121">
        <v>1.083134</v>
      </c>
      <c r="BR121">
        <v>0.88124279999999999</v>
      </c>
      <c r="BS121">
        <v>0.1795253</v>
      </c>
      <c r="BT121">
        <v>-0.23604030000000001</v>
      </c>
      <c r="BU121">
        <v>-0.30044929999999997</v>
      </c>
      <c r="BV121">
        <v>-0.6843207</v>
      </c>
      <c r="BW121">
        <v>0.22733159999999999</v>
      </c>
      <c r="BX121">
        <v>-0.47916209999999998</v>
      </c>
      <c r="BY121">
        <v>-0.46121669999999998</v>
      </c>
      <c r="BZ121">
        <v>1.098309</v>
      </c>
      <c r="CA121">
        <v>2.9951479999999999</v>
      </c>
      <c r="CB121">
        <v>4.4125670000000001</v>
      </c>
      <c r="CC121">
        <v>2.810613</v>
      </c>
      <c r="CD121">
        <v>1.0276829999999999</v>
      </c>
      <c r="CE121">
        <v>1.3026930000000001</v>
      </c>
      <c r="CF121">
        <v>1.0522910000000001</v>
      </c>
      <c r="CG121">
        <v>0.65946150000000003</v>
      </c>
      <c r="CH121">
        <v>0.66214949999999995</v>
      </c>
      <c r="CI121">
        <v>0.60423380000000004</v>
      </c>
      <c r="CJ121">
        <v>-0.62205290000000002</v>
      </c>
      <c r="CK121">
        <v>8.8415099999999996E-2</v>
      </c>
      <c r="CL121" s="25">
        <v>0.3400997</v>
      </c>
      <c r="CM121" s="25">
        <v>0.19093060000000001</v>
      </c>
      <c r="CN121" s="25">
        <v>0.16553909999999999</v>
      </c>
      <c r="CO121" s="25">
        <v>0.3409604</v>
      </c>
      <c r="CP121" s="25">
        <v>0.35295179999999998</v>
      </c>
      <c r="CQ121" s="25">
        <v>0.2908635</v>
      </c>
      <c r="CR121" s="25">
        <v>0.3965728</v>
      </c>
      <c r="CS121" s="25">
        <v>0.25199929999999998</v>
      </c>
      <c r="CT121" s="25">
        <v>0.23766119999999999</v>
      </c>
      <c r="CU121" s="25">
        <v>0.45576280000000002</v>
      </c>
      <c r="CV121" s="25">
        <v>0.30232979999999998</v>
      </c>
      <c r="CW121" s="25">
        <v>8.8433600000000001E-2</v>
      </c>
      <c r="CX121" s="25">
        <v>0.41158139999999999</v>
      </c>
      <c r="CY121" s="25">
        <v>0.96152090000000001</v>
      </c>
      <c r="CZ121" s="25">
        <v>2.1745719999999999</v>
      </c>
      <c r="DA121" s="25">
        <v>1.607102</v>
      </c>
      <c r="DB121" s="25">
        <v>1.1076820000000001</v>
      </c>
      <c r="DC121" s="25">
        <v>1.3533820000000001</v>
      </c>
      <c r="DD121" s="25">
        <v>0.9908555</v>
      </c>
      <c r="DE121" s="25">
        <v>0.96334050000000004</v>
      </c>
      <c r="DF121" s="25">
        <v>0.80814019999999998</v>
      </c>
      <c r="DG121" s="25">
        <v>1.205894</v>
      </c>
      <c r="DH121" s="25">
        <v>1.0850789999999999</v>
      </c>
      <c r="DI121" s="25">
        <v>1.019658</v>
      </c>
    </row>
    <row r="122" spans="1:113" x14ac:dyDescent="0.25">
      <c r="A122" t="str">
        <f t="shared" si="1"/>
        <v>All_3. Wholesale, Transport, other utilities_All_All_All_All_44063</v>
      </c>
      <c r="B122" t="s">
        <v>155</v>
      </c>
      <c r="C122" t="s">
        <v>185</v>
      </c>
      <c r="D122" t="s">
        <v>2</v>
      </c>
      <c r="E122" t="s">
        <v>38</v>
      </c>
      <c r="F122" t="s">
        <v>2</v>
      </c>
      <c r="G122" t="s">
        <v>2</v>
      </c>
      <c r="H122" t="s">
        <v>2</v>
      </c>
      <c r="I122" t="s">
        <v>2</v>
      </c>
      <c r="J122" s="11">
        <v>44063</v>
      </c>
      <c r="K122">
        <v>15</v>
      </c>
      <c r="L122">
        <v>18</v>
      </c>
      <c r="M122">
        <v>903</v>
      </c>
      <c r="N122">
        <v>0</v>
      </c>
      <c r="O122">
        <v>0</v>
      </c>
      <c r="P122">
        <v>0</v>
      </c>
      <c r="Q122">
        <v>0</v>
      </c>
      <c r="R122">
        <v>60.388500000000001</v>
      </c>
      <c r="S122">
        <v>57.791490000000003</v>
      </c>
      <c r="T122">
        <v>53.812620000000003</v>
      </c>
      <c r="U122">
        <v>52.916339999999998</v>
      </c>
      <c r="V122">
        <v>53.885249999999999</v>
      </c>
      <c r="W122">
        <v>56.600270000000002</v>
      </c>
      <c r="X122">
        <v>60.829839999999997</v>
      </c>
      <c r="Y122">
        <v>63.368299999999998</v>
      </c>
      <c r="Z122">
        <v>63.614530000000002</v>
      </c>
      <c r="AA122">
        <v>64.370109999999997</v>
      </c>
      <c r="AB122">
        <v>66.673569999999998</v>
      </c>
      <c r="AC122">
        <v>67.566040000000001</v>
      </c>
      <c r="AD122">
        <v>67.051990000000004</v>
      </c>
      <c r="AE122">
        <v>63.474310000000003</v>
      </c>
      <c r="AF122">
        <v>59.038040000000002</v>
      </c>
      <c r="AG122">
        <v>57.531509999999997</v>
      </c>
      <c r="AH122">
        <v>56.033439999999999</v>
      </c>
      <c r="AI122">
        <v>54.147959999999998</v>
      </c>
      <c r="AJ122">
        <v>53.786639999999998</v>
      </c>
      <c r="AK122">
        <v>56.37856</v>
      </c>
      <c r="AL122">
        <v>55.307310000000001</v>
      </c>
      <c r="AM122">
        <v>56.491309999999999</v>
      </c>
      <c r="AN122">
        <v>61.004489999999997</v>
      </c>
      <c r="AO122">
        <v>59.567030000000003</v>
      </c>
      <c r="AP122">
        <v>72.141499999999994</v>
      </c>
      <c r="AQ122">
        <v>71.368799999999993</v>
      </c>
      <c r="AR122">
        <v>71.274860000000004</v>
      </c>
      <c r="AS122">
        <v>71.329279999999997</v>
      </c>
      <c r="AT122">
        <v>70.806920000000005</v>
      </c>
      <c r="AU122">
        <v>70.695909999999998</v>
      </c>
      <c r="AV122">
        <v>70.887929999999997</v>
      </c>
      <c r="AW122">
        <v>74.921300000000002</v>
      </c>
      <c r="AX122">
        <v>80.092510000000004</v>
      </c>
      <c r="AY122">
        <v>84.592730000000003</v>
      </c>
      <c r="AZ122">
        <v>85.832359999999994</v>
      </c>
      <c r="BA122">
        <v>87.030180000000001</v>
      </c>
      <c r="BB122">
        <v>88.619479999999996</v>
      </c>
      <c r="BC122">
        <v>90.257369999999995</v>
      </c>
      <c r="BD122">
        <v>89.778919999999999</v>
      </c>
      <c r="BE122">
        <v>86.590850000000003</v>
      </c>
      <c r="BF122">
        <v>82.055310000000006</v>
      </c>
      <c r="BG122">
        <v>79.042169999999999</v>
      </c>
      <c r="BH122">
        <v>76.712779999999995</v>
      </c>
      <c r="BI122">
        <v>74.380330000000001</v>
      </c>
      <c r="BJ122">
        <v>72.663290000000003</v>
      </c>
      <c r="BK122">
        <v>72.133089999999996</v>
      </c>
      <c r="BL122">
        <v>71.897379999999998</v>
      </c>
      <c r="BM122">
        <v>71.073560000000001</v>
      </c>
      <c r="BN122">
        <v>-0.80613190000000001</v>
      </c>
      <c r="BO122">
        <v>-1.1742459999999999</v>
      </c>
      <c r="BP122">
        <v>0.48454009999999997</v>
      </c>
      <c r="BQ122">
        <v>1.056006</v>
      </c>
      <c r="BR122">
        <v>0.69662159999999995</v>
      </c>
      <c r="BS122">
        <v>0.20521909999999999</v>
      </c>
      <c r="BT122">
        <v>-0.22861699999999999</v>
      </c>
      <c r="BU122">
        <v>-0.30866490000000002</v>
      </c>
      <c r="BV122">
        <v>-0.90827789999999997</v>
      </c>
      <c r="BW122">
        <v>5.5548E-2</v>
      </c>
      <c r="BX122">
        <v>-0.64498520000000004</v>
      </c>
      <c r="BY122">
        <v>-0.49318610000000002</v>
      </c>
      <c r="BZ122">
        <v>1.103931</v>
      </c>
      <c r="CA122">
        <v>3.04454</v>
      </c>
      <c r="CB122">
        <v>4.6435940000000002</v>
      </c>
      <c r="CC122">
        <v>2.5455939999999999</v>
      </c>
      <c r="CD122">
        <v>0.27003549999999998</v>
      </c>
      <c r="CE122">
        <v>0.3057898</v>
      </c>
      <c r="CF122">
        <v>0.65794249999999999</v>
      </c>
      <c r="CG122">
        <v>0.39886110000000002</v>
      </c>
      <c r="CH122">
        <v>0.37948340000000003</v>
      </c>
      <c r="CI122">
        <v>0.24867739999999999</v>
      </c>
      <c r="CJ122">
        <v>-1.0087489999999999</v>
      </c>
      <c r="CK122">
        <v>-0.20391889999999999</v>
      </c>
      <c r="CL122" s="25">
        <v>0.23479620000000001</v>
      </c>
      <c r="CM122" s="25">
        <v>0.1877296</v>
      </c>
      <c r="CN122" s="25">
        <v>0.14990829999999999</v>
      </c>
      <c r="CO122" s="25">
        <v>0.31552910000000001</v>
      </c>
      <c r="CP122" s="25">
        <v>0.28314699999999998</v>
      </c>
      <c r="CQ122" s="25">
        <v>0.25323030000000002</v>
      </c>
      <c r="CR122" s="25">
        <v>0.33459470000000002</v>
      </c>
      <c r="CS122" s="25">
        <v>0.23971580000000001</v>
      </c>
      <c r="CT122" s="25">
        <v>0.22885759999999999</v>
      </c>
      <c r="CU122" s="25">
        <v>0.48541669999999998</v>
      </c>
      <c r="CV122" s="25">
        <v>0.35237990000000002</v>
      </c>
      <c r="CW122" s="25">
        <v>9.0289599999999998E-2</v>
      </c>
      <c r="CX122" s="25">
        <v>0.41599940000000002</v>
      </c>
      <c r="CY122" s="25">
        <v>0.80369769999999996</v>
      </c>
      <c r="CZ122" s="25">
        <v>1.847558</v>
      </c>
      <c r="DA122" s="25">
        <v>1.460658</v>
      </c>
      <c r="DB122" s="25">
        <v>1.1673359999999999</v>
      </c>
      <c r="DC122" s="25">
        <v>1.4461059999999999</v>
      </c>
      <c r="DD122" s="25">
        <v>1.028424</v>
      </c>
      <c r="DE122" s="25">
        <v>0.97466660000000005</v>
      </c>
      <c r="DF122" s="25">
        <v>0.81947979999999998</v>
      </c>
      <c r="DG122" s="25">
        <v>1.1154649999999999</v>
      </c>
      <c r="DH122" s="25">
        <v>0.89351449999999999</v>
      </c>
      <c r="DI122" s="25">
        <v>0.83138840000000003</v>
      </c>
    </row>
    <row r="123" spans="1:113" x14ac:dyDescent="0.25">
      <c r="A123" t="str">
        <f t="shared" si="1"/>
        <v>All_3. Wholesale, Transport, other utilities_All_All_All_All_44079</v>
      </c>
      <c r="B123" t="s">
        <v>155</v>
      </c>
      <c r="C123" t="s">
        <v>185</v>
      </c>
      <c r="D123" t="s">
        <v>2</v>
      </c>
      <c r="E123" t="s">
        <v>38</v>
      </c>
      <c r="F123" t="s">
        <v>2</v>
      </c>
      <c r="G123" t="s">
        <v>2</v>
      </c>
      <c r="H123" t="s">
        <v>2</v>
      </c>
      <c r="I123" t="s">
        <v>2</v>
      </c>
      <c r="J123" s="11">
        <v>44079</v>
      </c>
      <c r="K123">
        <v>15</v>
      </c>
      <c r="L123">
        <v>18</v>
      </c>
      <c r="M123">
        <v>904</v>
      </c>
      <c r="N123">
        <v>0</v>
      </c>
      <c r="O123">
        <v>0</v>
      </c>
      <c r="P123">
        <v>0</v>
      </c>
      <c r="Q123">
        <v>0</v>
      </c>
      <c r="R123">
        <v>59.080060000000003</v>
      </c>
      <c r="S123">
        <v>58.433210000000003</v>
      </c>
      <c r="T123">
        <v>56.079120000000003</v>
      </c>
      <c r="U123">
        <v>53.996250000000003</v>
      </c>
      <c r="V123">
        <v>52.467669999999998</v>
      </c>
      <c r="W123">
        <v>51.940550000000002</v>
      </c>
      <c r="X123">
        <v>53.492429999999999</v>
      </c>
      <c r="Y123">
        <v>51.815800000000003</v>
      </c>
      <c r="Z123">
        <v>53.103389999999997</v>
      </c>
      <c r="AA123">
        <v>53.08126</v>
      </c>
      <c r="AB123">
        <v>55.64716</v>
      </c>
      <c r="AC123">
        <v>54.064059999999998</v>
      </c>
      <c r="AD123">
        <v>54.390120000000003</v>
      </c>
      <c r="AE123">
        <v>52.816549999999999</v>
      </c>
      <c r="AF123">
        <v>49.852910000000001</v>
      </c>
      <c r="AG123">
        <v>49.449190000000002</v>
      </c>
      <c r="AH123">
        <v>49.181100000000001</v>
      </c>
      <c r="AI123">
        <v>48.539740000000002</v>
      </c>
      <c r="AJ123">
        <v>47.109079999999999</v>
      </c>
      <c r="AK123">
        <v>47.016820000000003</v>
      </c>
      <c r="AL123">
        <v>46.138840000000002</v>
      </c>
      <c r="AM123">
        <v>53.037689999999998</v>
      </c>
      <c r="AN123">
        <v>57.676549999999999</v>
      </c>
      <c r="AO123">
        <v>56.429630000000003</v>
      </c>
      <c r="AP123">
        <v>70.186499999999995</v>
      </c>
      <c r="AQ123">
        <v>69.848929999999996</v>
      </c>
      <c r="AR123">
        <v>69.113879999999995</v>
      </c>
      <c r="AS123">
        <v>68.676180000000002</v>
      </c>
      <c r="AT123">
        <v>69.458500000000001</v>
      </c>
      <c r="AU123">
        <v>70.252700000000004</v>
      </c>
      <c r="AV123">
        <v>69.634039999999999</v>
      </c>
      <c r="AW123">
        <v>76.320359999999994</v>
      </c>
      <c r="AX123">
        <v>83.837119999999999</v>
      </c>
      <c r="AY123">
        <v>90.679730000000006</v>
      </c>
      <c r="AZ123">
        <v>95.545339999999996</v>
      </c>
      <c r="BA123">
        <v>96.596789999999999</v>
      </c>
      <c r="BB123">
        <v>98.346649999999997</v>
      </c>
      <c r="BC123">
        <v>99.579530000000005</v>
      </c>
      <c r="BD123">
        <v>98.739810000000006</v>
      </c>
      <c r="BE123">
        <v>98.352040000000002</v>
      </c>
      <c r="BF123">
        <v>96.091800000000006</v>
      </c>
      <c r="BG123">
        <v>92.006</v>
      </c>
      <c r="BH123">
        <v>87.287189999999995</v>
      </c>
      <c r="BI123">
        <v>83.875919999999994</v>
      </c>
      <c r="BJ123">
        <v>81.106030000000004</v>
      </c>
      <c r="BK123">
        <v>78.679370000000006</v>
      </c>
      <c r="BL123">
        <v>76.609070000000003</v>
      </c>
      <c r="BM123">
        <v>75.900180000000006</v>
      </c>
      <c r="BN123">
        <v>-0.89764949999999999</v>
      </c>
      <c r="BO123">
        <v>-1.2362089999999999</v>
      </c>
      <c r="BP123">
        <v>0.20788490000000001</v>
      </c>
      <c r="BQ123">
        <v>0.190939</v>
      </c>
      <c r="BR123">
        <v>5.5663499999999998E-2</v>
      </c>
      <c r="BS123">
        <v>8.9067099999999996E-2</v>
      </c>
      <c r="BT123">
        <v>-0.34748440000000003</v>
      </c>
      <c r="BU123">
        <v>-0.28130820000000001</v>
      </c>
      <c r="BV123">
        <v>-0.56068839999999998</v>
      </c>
      <c r="BW123">
        <v>0.41493839999999999</v>
      </c>
      <c r="BX123">
        <v>-0.1529104</v>
      </c>
      <c r="BY123">
        <v>-0.3567032</v>
      </c>
      <c r="BZ123">
        <v>0.56875949999999997</v>
      </c>
      <c r="CA123">
        <v>3.2289330000000001</v>
      </c>
      <c r="CB123">
        <v>5.8639169999999998</v>
      </c>
      <c r="CC123">
        <v>4.4648300000000001</v>
      </c>
      <c r="CD123">
        <v>2.6437119999999998</v>
      </c>
      <c r="CE123">
        <v>2.890768</v>
      </c>
      <c r="CF123">
        <v>2.1946720000000002</v>
      </c>
      <c r="CG123">
        <v>2.3764270000000001</v>
      </c>
      <c r="CH123">
        <v>2.112387</v>
      </c>
      <c r="CI123">
        <v>2.039113</v>
      </c>
      <c r="CJ123">
        <v>1.647478</v>
      </c>
      <c r="CK123">
        <v>1.4140740000000001</v>
      </c>
      <c r="CL123" s="25">
        <v>0.2118382</v>
      </c>
      <c r="CM123" s="25">
        <v>0.18964149999999999</v>
      </c>
      <c r="CN123" s="25">
        <v>0.1583561</v>
      </c>
      <c r="CO123" s="25">
        <v>0.2331106</v>
      </c>
      <c r="CP123" s="25">
        <v>0.33601500000000001</v>
      </c>
      <c r="CQ123" s="25">
        <v>0.44009599999999999</v>
      </c>
      <c r="CR123" s="25">
        <v>0.35582449999999999</v>
      </c>
      <c r="CS123" s="25">
        <v>0.26668940000000002</v>
      </c>
      <c r="CT123" s="25">
        <v>0.37366899999999997</v>
      </c>
      <c r="CU123" s="25">
        <v>0.58140959999999997</v>
      </c>
      <c r="CV123" s="25">
        <v>0.34509570000000001</v>
      </c>
      <c r="CW123" s="25">
        <v>0.1103621</v>
      </c>
      <c r="CX123" s="25">
        <v>0.45650410000000002</v>
      </c>
      <c r="CY123" s="25">
        <v>1.4864930000000001</v>
      </c>
      <c r="CZ123" s="25">
        <v>2.70078</v>
      </c>
      <c r="DA123" s="25">
        <v>2.6234579999999998</v>
      </c>
      <c r="DB123" s="25">
        <v>2.5335570000000001</v>
      </c>
      <c r="DC123" s="25">
        <v>2.8918569999999999</v>
      </c>
      <c r="DD123" s="25">
        <v>2.05437</v>
      </c>
      <c r="DE123" s="25">
        <v>1.622566</v>
      </c>
      <c r="DF123" s="25">
        <v>1.5283610000000001</v>
      </c>
      <c r="DG123" s="25">
        <v>1.5485260000000001</v>
      </c>
      <c r="DH123" s="25">
        <v>1.872204</v>
      </c>
      <c r="DI123" s="25">
        <v>1.7713859999999999</v>
      </c>
    </row>
    <row r="124" spans="1:113" x14ac:dyDescent="0.25">
      <c r="A124" t="str">
        <f t="shared" si="1"/>
        <v>All_3. Wholesale, Transport, other utilities_All_All_All_All_44080</v>
      </c>
      <c r="B124" t="s">
        <v>155</v>
      </c>
      <c r="C124" t="s">
        <v>185</v>
      </c>
      <c r="D124" t="s">
        <v>2</v>
      </c>
      <c r="E124" t="s">
        <v>38</v>
      </c>
      <c r="F124" t="s">
        <v>2</v>
      </c>
      <c r="G124" t="s">
        <v>2</v>
      </c>
      <c r="H124" t="s">
        <v>2</v>
      </c>
      <c r="I124" t="s">
        <v>2</v>
      </c>
      <c r="J124" s="11">
        <v>44080</v>
      </c>
      <c r="K124">
        <v>15</v>
      </c>
      <c r="L124">
        <v>18</v>
      </c>
      <c r="M124">
        <v>904</v>
      </c>
      <c r="N124">
        <v>0</v>
      </c>
      <c r="O124">
        <v>0</v>
      </c>
      <c r="P124">
        <v>0</v>
      </c>
      <c r="Q124">
        <v>0</v>
      </c>
      <c r="R124">
        <v>54.221080000000001</v>
      </c>
      <c r="S124">
        <v>53.704740000000001</v>
      </c>
      <c r="T124">
        <v>52.20241</v>
      </c>
      <c r="U124">
        <v>50.262419999999999</v>
      </c>
      <c r="V124">
        <v>48.287790000000001</v>
      </c>
      <c r="W124">
        <v>47.775309999999998</v>
      </c>
      <c r="X124">
        <v>48.370449999999998</v>
      </c>
      <c r="Y124">
        <v>46.574649999999998</v>
      </c>
      <c r="Z124">
        <v>46.849469999999997</v>
      </c>
      <c r="AA124">
        <v>50.408920000000002</v>
      </c>
      <c r="AB124">
        <v>51.502940000000002</v>
      </c>
      <c r="AC124">
        <v>51.562710000000003</v>
      </c>
      <c r="AD124">
        <v>51.193460000000002</v>
      </c>
      <c r="AE124">
        <v>50.11795</v>
      </c>
      <c r="AF124">
        <v>50.145719999999997</v>
      </c>
      <c r="AG124">
        <v>49.341059999999999</v>
      </c>
      <c r="AH124">
        <v>48.012990000000002</v>
      </c>
      <c r="AI124">
        <v>47.43768</v>
      </c>
      <c r="AJ124">
        <v>46.860050000000001</v>
      </c>
      <c r="AK124">
        <v>44.516489999999997</v>
      </c>
      <c r="AL124">
        <v>43.535699999999999</v>
      </c>
      <c r="AM124">
        <v>49.953710000000001</v>
      </c>
      <c r="AN124">
        <v>52.999369999999999</v>
      </c>
      <c r="AO124">
        <v>54.178109999999997</v>
      </c>
      <c r="AP124">
        <v>75.277299999999997</v>
      </c>
      <c r="AQ124">
        <v>74.441730000000007</v>
      </c>
      <c r="AR124">
        <v>73.042860000000005</v>
      </c>
      <c r="AS124">
        <v>72.859700000000004</v>
      </c>
      <c r="AT124">
        <v>73.435169999999999</v>
      </c>
      <c r="AU124">
        <v>73.703890000000001</v>
      </c>
      <c r="AV124">
        <v>73.530829999999995</v>
      </c>
      <c r="AW124">
        <v>82.534869999999998</v>
      </c>
      <c r="AX124">
        <v>90.431950000000001</v>
      </c>
      <c r="AY124">
        <v>97.158429999999996</v>
      </c>
      <c r="AZ124">
        <v>101.4499</v>
      </c>
      <c r="BA124">
        <v>103.0917</v>
      </c>
      <c r="BB124">
        <v>103.3516</v>
      </c>
      <c r="BC124">
        <v>104.1609</v>
      </c>
      <c r="BD124">
        <v>103.5626</v>
      </c>
      <c r="BE124">
        <v>100.8364</v>
      </c>
      <c r="BF124">
        <v>97.020049999999998</v>
      </c>
      <c r="BG124">
        <v>92.750140000000002</v>
      </c>
      <c r="BH124">
        <v>85.523319999999998</v>
      </c>
      <c r="BI124">
        <v>80.806740000000005</v>
      </c>
      <c r="BJ124">
        <v>78.465350000000001</v>
      </c>
      <c r="BK124">
        <v>76.682239999999993</v>
      </c>
      <c r="BL124">
        <v>75.385769999999994</v>
      </c>
      <c r="BM124">
        <v>73.914869999999993</v>
      </c>
      <c r="BN124">
        <v>0.41046650000000001</v>
      </c>
      <c r="BO124">
        <v>-2.50393E-2</v>
      </c>
      <c r="BP124">
        <v>0.24803919999999999</v>
      </c>
      <c r="BQ124">
        <v>1.04589</v>
      </c>
      <c r="BR124">
        <v>2.5124420000000001</v>
      </c>
      <c r="BS124">
        <v>1.174304</v>
      </c>
      <c r="BT124">
        <v>0.39762370000000002</v>
      </c>
      <c r="BU124">
        <v>0.60887869999999999</v>
      </c>
      <c r="BV124">
        <v>0.47339530000000002</v>
      </c>
      <c r="BW124">
        <v>-1.93873E-2</v>
      </c>
      <c r="BX124">
        <v>5.4454999999999998E-3</v>
      </c>
      <c r="BY124">
        <v>0.1109923</v>
      </c>
      <c r="BZ124">
        <v>0.1131644</v>
      </c>
      <c r="CA124">
        <v>3.2155960000000001</v>
      </c>
      <c r="CB124">
        <v>5.0931920000000002</v>
      </c>
      <c r="CC124">
        <v>4.3676839999999997</v>
      </c>
      <c r="CD124">
        <v>3.1076570000000001</v>
      </c>
      <c r="CE124">
        <v>3.4232740000000002</v>
      </c>
      <c r="CF124">
        <v>2.568791</v>
      </c>
      <c r="CG124">
        <v>2.6746989999999999</v>
      </c>
      <c r="CH124">
        <v>2.0959699999999999</v>
      </c>
      <c r="CI124">
        <v>0.1803633</v>
      </c>
      <c r="CJ124">
        <v>7.9713000000000006E-3</v>
      </c>
      <c r="CK124">
        <v>-7.4014099999999999E-2</v>
      </c>
      <c r="CL124" s="25">
        <v>0.60059759999999995</v>
      </c>
      <c r="CM124" s="25">
        <v>0.37620680000000001</v>
      </c>
      <c r="CN124" s="25">
        <v>0.27754129999999999</v>
      </c>
      <c r="CO124" s="25">
        <v>0.52366389999999996</v>
      </c>
      <c r="CP124" s="25">
        <v>0.79006310000000002</v>
      </c>
      <c r="CQ124" s="25">
        <v>0.82776419999999995</v>
      </c>
      <c r="CR124" s="25">
        <v>0.47482960000000002</v>
      </c>
      <c r="CS124" s="25">
        <v>0.59428769999999997</v>
      </c>
      <c r="CT124" s="25">
        <v>0.59885880000000002</v>
      </c>
      <c r="CU124" s="25">
        <v>0.70847280000000001</v>
      </c>
      <c r="CV124" s="25">
        <v>0.41508270000000003</v>
      </c>
      <c r="CW124" s="25">
        <v>0.1213895</v>
      </c>
      <c r="CX124" s="25">
        <v>0.57175529999999997</v>
      </c>
      <c r="CY124" s="25">
        <v>1.2524740000000001</v>
      </c>
      <c r="CZ124" s="25">
        <v>4.6765489999999996</v>
      </c>
      <c r="DA124" s="25">
        <v>4.8503629999999998</v>
      </c>
      <c r="DB124" s="25">
        <v>3.7769520000000001</v>
      </c>
      <c r="DC124" s="25">
        <v>2.9369079999999999</v>
      </c>
      <c r="DD124" s="25">
        <v>2.1191659999999999</v>
      </c>
      <c r="DE124" s="25">
        <v>2.04426</v>
      </c>
      <c r="DF124" s="25">
        <v>1.868223</v>
      </c>
      <c r="DG124" s="25">
        <v>2.61259</v>
      </c>
      <c r="DH124" s="25">
        <v>2.805758</v>
      </c>
      <c r="DI124" s="25">
        <v>2.5586150000000001</v>
      </c>
    </row>
    <row r="125" spans="1:113" x14ac:dyDescent="0.25">
      <c r="A125" t="str">
        <f t="shared" ref="A125:A188" si="2">D125&amp;"_"&amp;E125&amp;"_"&amp;F125&amp;"_"&amp;G125&amp;"_"&amp;H125&amp;"_"&amp;I125&amp;"_"&amp;J125</f>
        <v>All_3. Wholesale, Transport, other utilities_All_All_All_All_44081</v>
      </c>
      <c r="B125" t="s">
        <v>155</v>
      </c>
      <c r="C125" t="s">
        <v>185</v>
      </c>
      <c r="D125" t="s">
        <v>2</v>
      </c>
      <c r="E125" t="s">
        <v>38</v>
      </c>
      <c r="F125" t="s">
        <v>2</v>
      </c>
      <c r="G125" t="s">
        <v>2</v>
      </c>
      <c r="H125" t="s">
        <v>2</v>
      </c>
      <c r="I125" t="s">
        <v>2</v>
      </c>
      <c r="J125" s="11">
        <v>44081</v>
      </c>
      <c r="K125">
        <v>15</v>
      </c>
      <c r="L125">
        <v>18</v>
      </c>
      <c r="M125">
        <v>904</v>
      </c>
      <c r="N125">
        <v>0</v>
      </c>
      <c r="O125">
        <v>0</v>
      </c>
      <c r="P125">
        <v>0</v>
      </c>
      <c r="Q125">
        <v>0</v>
      </c>
      <c r="R125">
        <v>53.979599999999998</v>
      </c>
      <c r="S125">
        <v>52.645130000000002</v>
      </c>
      <c r="T125">
        <v>52.274299999999997</v>
      </c>
      <c r="U125">
        <v>51.156529999999997</v>
      </c>
      <c r="V125">
        <v>49.388750000000002</v>
      </c>
      <c r="W125">
        <v>49.241779999999999</v>
      </c>
      <c r="X125">
        <v>50.234699999999997</v>
      </c>
      <c r="Y125">
        <v>48.34169</v>
      </c>
      <c r="Z125">
        <v>48.491109999999999</v>
      </c>
      <c r="AA125">
        <v>49.444490000000002</v>
      </c>
      <c r="AB125">
        <v>52.873350000000002</v>
      </c>
      <c r="AC125">
        <v>52.790900000000001</v>
      </c>
      <c r="AD125">
        <v>52.500900000000001</v>
      </c>
      <c r="AE125">
        <v>51.179229999999997</v>
      </c>
      <c r="AF125">
        <v>48.254469999999998</v>
      </c>
      <c r="AG125">
        <v>48.457839999999997</v>
      </c>
      <c r="AH125">
        <v>47.825130000000001</v>
      </c>
      <c r="AI125">
        <v>46.550739999999998</v>
      </c>
      <c r="AJ125">
        <v>45.100270000000002</v>
      </c>
      <c r="AK125">
        <v>45.074480000000001</v>
      </c>
      <c r="AL125">
        <v>42.921469999999999</v>
      </c>
      <c r="AM125">
        <v>48.873510000000003</v>
      </c>
      <c r="AN125">
        <v>51.64452</v>
      </c>
      <c r="AO125">
        <v>54.508540000000004</v>
      </c>
      <c r="AP125">
        <v>72.513199999999998</v>
      </c>
      <c r="AQ125">
        <v>71.243290000000002</v>
      </c>
      <c r="AR125">
        <v>70.649389999999997</v>
      </c>
      <c r="AS125">
        <v>69.699759999999998</v>
      </c>
      <c r="AT125">
        <v>69.055629999999994</v>
      </c>
      <c r="AU125">
        <v>67.891530000000003</v>
      </c>
      <c r="AV125">
        <v>67.278199999999998</v>
      </c>
      <c r="AW125">
        <v>72.431479999999993</v>
      </c>
      <c r="AX125">
        <v>75.965019999999996</v>
      </c>
      <c r="AY125">
        <v>79.871840000000006</v>
      </c>
      <c r="AZ125">
        <v>82.205430000000007</v>
      </c>
      <c r="BA125">
        <v>82.691839999999999</v>
      </c>
      <c r="BB125">
        <v>82.770809999999997</v>
      </c>
      <c r="BC125">
        <v>82.143330000000006</v>
      </c>
      <c r="BD125">
        <v>81.604560000000006</v>
      </c>
      <c r="BE125">
        <v>79.923770000000005</v>
      </c>
      <c r="BF125">
        <v>78.881060000000005</v>
      </c>
      <c r="BG125">
        <v>75.980509999999995</v>
      </c>
      <c r="BH125">
        <v>73.887020000000007</v>
      </c>
      <c r="BI125">
        <v>72.037790000000001</v>
      </c>
      <c r="BJ125">
        <v>71.555670000000006</v>
      </c>
      <c r="BK125">
        <v>70.559929999999994</v>
      </c>
      <c r="BL125">
        <v>70.407570000000007</v>
      </c>
      <c r="BM125">
        <v>69.921999999999997</v>
      </c>
      <c r="BN125">
        <v>0.1984757</v>
      </c>
      <c r="BO125">
        <v>-0.18587980000000001</v>
      </c>
      <c r="BP125">
        <v>-0.35579830000000001</v>
      </c>
      <c r="BQ125">
        <v>-0.59914670000000003</v>
      </c>
      <c r="BR125">
        <v>0.1016271</v>
      </c>
      <c r="BS125">
        <v>0.43081740000000002</v>
      </c>
      <c r="BT125">
        <v>-0.1637612</v>
      </c>
      <c r="BU125">
        <v>0.32468639999999999</v>
      </c>
      <c r="BV125">
        <v>-1.619926</v>
      </c>
      <c r="BW125">
        <v>-1.6071299999999999</v>
      </c>
      <c r="BX125">
        <v>-1.1781889999999999</v>
      </c>
      <c r="BY125">
        <v>-0.20247599999999999</v>
      </c>
      <c r="BZ125">
        <v>1.462898</v>
      </c>
      <c r="CA125">
        <v>2.721209</v>
      </c>
      <c r="CB125">
        <v>1.907348</v>
      </c>
      <c r="CC125">
        <v>0.9393241</v>
      </c>
      <c r="CD125">
        <v>0.15847919999999999</v>
      </c>
      <c r="CE125">
        <v>0.2354607</v>
      </c>
      <c r="CF125">
        <v>0.93104929999999997</v>
      </c>
      <c r="CG125">
        <v>0.92982160000000003</v>
      </c>
      <c r="CH125">
        <v>0.74076410000000004</v>
      </c>
      <c r="CI125">
        <v>-1.2807109999999999</v>
      </c>
      <c r="CJ125">
        <v>-2.0063620000000002</v>
      </c>
      <c r="CK125">
        <v>-1.003396</v>
      </c>
      <c r="CL125" s="25">
        <v>2.5007440000000001</v>
      </c>
      <c r="CM125" s="25">
        <v>0.54890799999999995</v>
      </c>
      <c r="CN125" s="25">
        <v>0.69369000000000003</v>
      </c>
      <c r="CO125" s="25">
        <v>1.051083</v>
      </c>
      <c r="CP125" s="25">
        <v>2.1036709999999998</v>
      </c>
      <c r="CQ125" s="25">
        <v>1.3636159999999999</v>
      </c>
      <c r="CR125" s="25">
        <v>1.934137</v>
      </c>
      <c r="CS125" s="25">
        <v>1.8941650000000001</v>
      </c>
      <c r="CT125" s="25">
        <v>2.369834</v>
      </c>
      <c r="CU125" s="25">
        <v>3.4668679999999998</v>
      </c>
      <c r="CV125" s="25">
        <v>0.88006459999999997</v>
      </c>
      <c r="CW125" s="25">
        <v>0.4909772</v>
      </c>
      <c r="CX125" s="25">
        <v>1.168388</v>
      </c>
      <c r="CY125" s="25">
        <v>6.0476000000000001</v>
      </c>
      <c r="CZ125" s="25">
        <v>6.7596939999999996</v>
      </c>
      <c r="DA125" s="25">
        <v>5.6473209999999998</v>
      </c>
      <c r="DB125" s="25">
        <v>5.8241699999999996</v>
      </c>
      <c r="DC125" s="25">
        <v>8.0215669999999992</v>
      </c>
      <c r="DD125" s="25">
        <v>7.507307</v>
      </c>
      <c r="DE125" s="25">
        <v>5.1332519999999997</v>
      </c>
      <c r="DF125" s="25">
        <v>2.947228</v>
      </c>
      <c r="DG125" s="25">
        <v>3.7470409999999998</v>
      </c>
      <c r="DH125" s="25">
        <v>4.9491860000000001</v>
      </c>
      <c r="DI125" s="25">
        <v>4.1296739999999996</v>
      </c>
    </row>
    <row r="126" spans="1:113" x14ac:dyDescent="0.25">
      <c r="A126" t="str">
        <f t="shared" si="2"/>
        <v>All_3. Wholesale, Transport, other utilities_All_All_All_All_44104</v>
      </c>
      <c r="B126" t="s">
        <v>155</v>
      </c>
      <c r="C126" t="s">
        <v>185</v>
      </c>
      <c r="D126" t="s">
        <v>2</v>
      </c>
      <c r="E126" t="s">
        <v>38</v>
      </c>
      <c r="F126" t="s">
        <v>2</v>
      </c>
      <c r="G126" t="s">
        <v>2</v>
      </c>
      <c r="H126" t="s">
        <v>2</v>
      </c>
      <c r="I126" t="s">
        <v>2</v>
      </c>
      <c r="J126" s="11">
        <v>44104</v>
      </c>
      <c r="K126">
        <v>15</v>
      </c>
      <c r="L126">
        <v>18</v>
      </c>
      <c r="M126">
        <v>904</v>
      </c>
      <c r="N126">
        <v>0</v>
      </c>
      <c r="O126">
        <v>0</v>
      </c>
      <c r="P126">
        <v>0</v>
      </c>
      <c r="Q126">
        <v>0</v>
      </c>
      <c r="R126">
        <v>55.155760000000001</v>
      </c>
      <c r="S126">
        <v>54.587809999999998</v>
      </c>
      <c r="T126">
        <v>52.175080000000001</v>
      </c>
      <c r="U126">
        <v>52.155679999999997</v>
      </c>
      <c r="V126">
        <v>51.788139999999999</v>
      </c>
      <c r="W126">
        <v>52.588830000000002</v>
      </c>
      <c r="X126">
        <v>57.955669999999998</v>
      </c>
      <c r="Y126">
        <v>59.208640000000003</v>
      </c>
      <c r="Z126">
        <v>60.398200000000003</v>
      </c>
      <c r="AA126">
        <v>60.456299999999999</v>
      </c>
      <c r="AB126">
        <v>64.693749999999994</v>
      </c>
      <c r="AC126">
        <v>66.961770000000001</v>
      </c>
      <c r="AD126">
        <v>65.064009999999996</v>
      </c>
      <c r="AE126">
        <v>59.742809999999999</v>
      </c>
      <c r="AF126">
        <v>57.436990000000002</v>
      </c>
      <c r="AG126">
        <v>57.165170000000003</v>
      </c>
      <c r="AH126">
        <v>56.023530000000001</v>
      </c>
      <c r="AI126">
        <v>55.546309999999998</v>
      </c>
      <c r="AJ126">
        <v>55.532550000000001</v>
      </c>
      <c r="AK126">
        <v>55.104170000000003</v>
      </c>
      <c r="AL126">
        <v>52.487290000000002</v>
      </c>
      <c r="AM126">
        <v>55.617669999999997</v>
      </c>
      <c r="AN126">
        <v>56.19435</v>
      </c>
      <c r="AO126">
        <v>57.359679999999997</v>
      </c>
      <c r="AP126">
        <v>66.228700000000003</v>
      </c>
      <c r="AQ126">
        <v>65.935400000000001</v>
      </c>
      <c r="AR126">
        <v>65.401409999999998</v>
      </c>
      <c r="AS126">
        <v>65.767430000000004</v>
      </c>
      <c r="AT126">
        <v>65.978309999999993</v>
      </c>
      <c r="AU126">
        <v>67.063770000000005</v>
      </c>
      <c r="AV126">
        <v>67.471779999999995</v>
      </c>
      <c r="AW126">
        <v>74.442059999999998</v>
      </c>
      <c r="AX126">
        <v>83.855930000000001</v>
      </c>
      <c r="AY126">
        <v>90.052400000000006</v>
      </c>
      <c r="AZ126">
        <v>95.731859999999998</v>
      </c>
      <c r="BA126">
        <v>96.607029999999995</v>
      </c>
      <c r="BB126">
        <v>96.281850000000006</v>
      </c>
      <c r="BC126">
        <v>95.315799999999996</v>
      </c>
      <c r="BD126">
        <v>95.668220000000005</v>
      </c>
      <c r="BE126">
        <v>96.643910000000005</v>
      </c>
      <c r="BF126">
        <v>94.665549999999996</v>
      </c>
      <c r="BG126">
        <v>88.887309999999999</v>
      </c>
      <c r="BH126">
        <v>82.728549999999998</v>
      </c>
      <c r="BI126">
        <v>78.279619999999994</v>
      </c>
      <c r="BJ126">
        <v>76.521209999999996</v>
      </c>
      <c r="BK126">
        <v>74.165620000000004</v>
      </c>
      <c r="BL126">
        <v>71.551680000000005</v>
      </c>
      <c r="BM126">
        <v>70.512270000000001</v>
      </c>
      <c r="BN126">
        <v>-0.98455199999999998</v>
      </c>
      <c r="BO126">
        <v>-1.27474</v>
      </c>
      <c r="BP126">
        <v>-5.8819799999999998E-2</v>
      </c>
      <c r="BQ126">
        <v>-0.3286579</v>
      </c>
      <c r="BR126">
        <v>-0.23666019999999999</v>
      </c>
      <c r="BS126">
        <v>0.2688914</v>
      </c>
      <c r="BT126">
        <v>-0.17064650000000001</v>
      </c>
      <c r="BU126">
        <v>-0.25062699999999999</v>
      </c>
      <c r="BV126">
        <v>-0.31910810000000001</v>
      </c>
      <c r="BW126">
        <v>0.45339479999999999</v>
      </c>
      <c r="BX126">
        <v>-9.1911599999999996E-2</v>
      </c>
      <c r="BY126">
        <v>-0.34268199999999999</v>
      </c>
      <c r="BZ126">
        <v>0.64722519999999994</v>
      </c>
      <c r="CA126">
        <v>3.144218</v>
      </c>
      <c r="CB126">
        <v>5.5495809999999999</v>
      </c>
      <c r="CC126">
        <v>4.4593499999999997</v>
      </c>
      <c r="CD126">
        <v>2.59822</v>
      </c>
      <c r="CE126">
        <v>2.3408199999999999</v>
      </c>
      <c r="CF126">
        <v>1.7125619999999999</v>
      </c>
      <c r="CG126">
        <v>1.6232040000000001</v>
      </c>
      <c r="CH126">
        <v>1.2949390000000001</v>
      </c>
      <c r="CI126">
        <v>1.1527559999999999</v>
      </c>
      <c r="CJ126">
        <v>-0.13924880000000001</v>
      </c>
      <c r="CK126">
        <v>0.34445969999999998</v>
      </c>
      <c r="CL126" s="25">
        <v>0.16070889999999999</v>
      </c>
      <c r="CM126" s="25">
        <v>0.18756500000000001</v>
      </c>
      <c r="CN126" s="25">
        <v>0.15266189999999999</v>
      </c>
      <c r="CO126" s="25">
        <v>0.19837260000000001</v>
      </c>
      <c r="CP126" s="25">
        <v>0.22392409999999999</v>
      </c>
      <c r="CQ126" s="25">
        <v>0.2779488</v>
      </c>
      <c r="CR126" s="25">
        <v>0.3898858</v>
      </c>
      <c r="CS126" s="25">
        <v>0.2128159</v>
      </c>
      <c r="CT126" s="25">
        <v>0.25733689999999998</v>
      </c>
      <c r="CU126" s="25">
        <v>0.48096080000000002</v>
      </c>
      <c r="CV126" s="25">
        <v>0.2421161</v>
      </c>
      <c r="CW126" s="25">
        <v>7.4218900000000004E-2</v>
      </c>
      <c r="CX126" s="25">
        <v>0.35862369999999999</v>
      </c>
      <c r="CY126" s="25">
        <v>0.84240289999999995</v>
      </c>
      <c r="CZ126" s="25">
        <v>1.8029040000000001</v>
      </c>
      <c r="DA126" s="25">
        <v>1.238715</v>
      </c>
      <c r="DB126" s="25">
        <v>0.91483250000000005</v>
      </c>
      <c r="DC126" s="25">
        <v>1.0839240000000001</v>
      </c>
      <c r="DD126" s="25">
        <v>0.87989660000000003</v>
      </c>
      <c r="DE126" s="25">
        <v>0.83225550000000004</v>
      </c>
      <c r="DF126" s="25">
        <v>0.78896069999999996</v>
      </c>
      <c r="DG126" s="25">
        <v>0.53906520000000002</v>
      </c>
      <c r="DH126" s="25">
        <v>0.59824580000000005</v>
      </c>
      <c r="DI126" s="25">
        <v>0.57819750000000003</v>
      </c>
    </row>
    <row r="127" spans="1:113" x14ac:dyDescent="0.25">
      <c r="A127" t="str">
        <f t="shared" si="2"/>
        <v>All_3. Wholesale, Transport, other utilities_All_All_All_All_44105</v>
      </c>
      <c r="B127" t="s">
        <v>155</v>
      </c>
      <c r="C127" t="s">
        <v>185</v>
      </c>
      <c r="D127" t="s">
        <v>2</v>
      </c>
      <c r="E127" t="s">
        <v>38</v>
      </c>
      <c r="F127" t="s">
        <v>2</v>
      </c>
      <c r="G127" t="s">
        <v>2</v>
      </c>
      <c r="H127" t="s">
        <v>2</v>
      </c>
      <c r="I127" t="s">
        <v>2</v>
      </c>
      <c r="J127" s="11">
        <v>44105</v>
      </c>
      <c r="K127">
        <v>15</v>
      </c>
      <c r="L127">
        <v>18</v>
      </c>
      <c r="M127">
        <v>904</v>
      </c>
      <c r="N127">
        <v>0</v>
      </c>
      <c r="O127">
        <v>0</v>
      </c>
      <c r="P127">
        <v>0</v>
      </c>
      <c r="Q127">
        <v>0</v>
      </c>
      <c r="R127">
        <v>57.925310000000003</v>
      </c>
      <c r="S127">
        <v>55.22531</v>
      </c>
      <c r="T127">
        <v>53.626469999999998</v>
      </c>
      <c r="U127">
        <v>53.118209999999998</v>
      </c>
      <c r="V127">
        <v>52.972830000000002</v>
      </c>
      <c r="W127">
        <v>53.264159999999997</v>
      </c>
      <c r="X127">
        <v>57.082439999999998</v>
      </c>
      <c r="Y127">
        <v>57.590209999999999</v>
      </c>
      <c r="Z127">
        <v>58.984610000000004</v>
      </c>
      <c r="AA127">
        <v>62.710650000000001</v>
      </c>
      <c r="AB127">
        <v>64.077470000000005</v>
      </c>
      <c r="AC127">
        <v>65.604590000000002</v>
      </c>
      <c r="AD127">
        <v>66.068989999999999</v>
      </c>
      <c r="AE127">
        <v>62.904400000000003</v>
      </c>
      <c r="AF127">
        <v>57.934240000000003</v>
      </c>
      <c r="AG127">
        <v>55.718339999999998</v>
      </c>
      <c r="AH127">
        <v>54.650370000000002</v>
      </c>
      <c r="AI127">
        <v>55.111930000000001</v>
      </c>
      <c r="AJ127">
        <v>54.048699999999997</v>
      </c>
      <c r="AK127">
        <v>53.215429999999998</v>
      </c>
      <c r="AL127">
        <v>51.198050000000002</v>
      </c>
      <c r="AM127">
        <v>54.437820000000002</v>
      </c>
      <c r="AN127">
        <v>54.01229</v>
      </c>
      <c r="AO127">
        <v>51.497390000000003</v>
      </c>
      <c r="AP127">
        <v>70.037000000000006</v>
      </c>
      <c r="AQ127">
        <v>69.572929999999999</v>
      </c>
      <c r="AR127">
        <v>68.151520000000005</v>
      </c>
      <c r="AS127">
        <v>67.134349999999998</v>
      </c>
      <c r="AT127">
        <v>65.364379999999997</v>
      </c>
      <c r="AU127">
        <v>65.847949999999997</v>
      </c>
      <c r="AV127">
        <v>65.184449999999998</v>
      </c>
      <c r="AW127">
        <v>72.454980000000006</v>
      </c>
      <c r="AX127">
        <v>82.113370000000003</v>
      </c>
      <c r="AY127">
        <v>90.033429999999996</v>
      </c>
      <c r="AZ127">
        <v>95.249459999999999</v>
      </c>
      <c r="BA127">
        <v>97.568950000000001</v>
      </c>
      <c r="BB127">
        <v>98.405100000000004</v>
      </c>
      <c r="BC127">
        <v>98.176670000000001</v>
      </c>
      <c r="BD127">
        <v>95.973050000000001</v>
      </c>
      <c r="BE127">
        <v>94.151660000000007</v>
      </c>
      <c r="BF127">
        <v>92.611890000000002</v>
      </c>
      <c r="BG127">
        <v>87.264629999999997</v>
      </c>
      <c r="BH127">
        <v>80.298630000000003</v>
      </c>
      <c r="BI127">
        <v>75.556629999999998</v>
      </c>
      <c r="BJ127">
        <v>73.49006</v>
      </c>
      <c r="BK127">
        <v>72.206760000000003</v>
      </c>
      <c r="BL127">
        <v>69.612669999999994</v>
      </c>
      <c r="BM127">
        <v>67.639139999999998</v>
      </c>
      <c r="BN127">
        <v>-0.78776109999999999</v>
      </c>
      <c r="BO127">
        <v>-1.123691</v>
      </c>
      <c r="BP127">
        <v>0.43039300000000003</v>
      </c>
      <c r="BQ127">
        <v>0.32791049999999999</v>
      </c>
      <c r="BR127">
        <v>-0.55375430000000003</v>
      </c>
      <c r="BS127">
        <v>-3.6494199999999997E-2</v>
      </c>
      <c r="BT127">
        <v>-0.38187320000000002</v>
      </c>
      <c r="BU127">
        <v>-0.2930893</v>
      </c>
      <c r="BV127">
        <v>-0.49167169999999999</v>
      </c>
      <c r="BW127">
        <v>0.57494809999999996</v>
      </c>
      <c r="BX127">
        <v>-6.9204699999999994E-2</v>
      </c>
      <c r="BY127">
        <v>-0.32082709999999998</v>
      </c>
      <c r="BZ127">
        <v>0.45469700000000002</v>
      </c>
      <c r="CA127">
        <v>3.2245849999999998</v>
      </c>
      <c r="CB127">
        <v>5.6241890000000003</v>
      </c>
      <c r="CC127">
        <v>3.9849950000000001</v>
      </c>
      <c r="CD127">
        <v>2.1773470000000001</v>
      </c>
      <c r="CE127">
        <v>2.0372150000000002</v>
      </c>
      <c r="CF127">
        <v>1.348436</v>
      </c>
      <c r="CG127">
        <v>0.91695090000000001</v>
      </c>
      <c r="CH127">
        <v>0.77351749999999997</v>
      </c>
      <c r="CI127">
        <v>0.6199346</v>
      </c>
      <c r="CJ127">
        <v>-0.92222269999999995</v>
      </c>
      <c r="CK127">
        <v>-0.25364429999999999</v>
      </c>
      <c r="CL127" s="25">
        <v>0.18010899999999999</v>
      </c>
      <c r="CM127" s="25">
        <v>0.21961800000000001</v>
      </c>
      <c r="CN127" s="25">
        <v>0.12782080000000001</v>
      </c>
      <c r="CO127" s="25">
        <v>0.27159670000000002</v>
      </c>
      <c r="CP127" s="25">
        <v>0.3057146</v>
      </c>
      <c r="CQ127" s="25">
        <v>0.4364826</v>
      </c>
      <c r="CR127" s="25">
        <v>0.32036170000000003</v>
      </c>
      <c r="CS127" s="25">
        <v>0.29658430000000002</v>
      </c>
      <c r="CT127" s="25">
        <v>0.29672809999999999</v>
      </c>
      <c r="CU127" s="25">
        <v>0.48800890000000002</v>
      </c>
      <c r="CV127" s="25">
        <v>0.25608039999999999</v>
      </c>
      <c r="CW127" s="25">
        <v>0.12278650000000001</v>
      </c>
      <c r="CX127" s="25">
        <v>0.37018580000000001</v>
      </c>
      <c r="CY127" s="25">
        <v>1.028683</v>
      </c>
      <c r="CZ127" s="25">
        <v>2.3474889999999999</v>
      </c>
      <c r="DA127" s="25">
        <v>1.610781</v>
      </c>
      <c r="DB127" s="25">
        <v>1.228116</v>
      </c>
      <c r="DC127" s="25">
        <v>1.222707</v>
      </c>
      <c r="DD127" s="25">
        <v>0.98384990000000005</v>
      </c>
      <c r="DE127" s="25">
        <v>0.89667750000000002</v>
      </c>
      <c r="DF127" s="25">
        <v>0.88727469999999997</v>
      </c>
      <c r="DG127" s="25">
        <v>0.77494059999999998</v>
      </c>
      <c r="DH127" s="25">
        <v>0.75019530000000001</v>
      </c>
      <c r="DI127" s="25">
        <v>0.78438229999999998</v>
      </c>
    </row>
    <row r="128" spans="1:113" x14ac:dyDescent="0.25">
      <c r="A128" t="str">
        <f t="shared" si="2"/>
        <v>All_4. Retail stores_All_All_All_All_44060</v>
      </c>
      <c r="B128" t="s">
        <v>155</v>
      </c>
      <c r="C128" t="s">
        <v>186</v>
      </c>
      <c r="D128" t="s">
        <v>2</v>
      </c>
      <c r="E128" t="s">
        <v>40</v>
      </c>
      <c r="F128" t="s">
        <v>2</v>
      </c>
      <c r="G128" t="s">
        <v>2</v>
      </c>
      <c r="H128" t="s">
        <v>2</v>
      </c>
      <c r="I128" t="s">
        <v>2</v>
      </c>
      <c r="J128" s="11">
        <v>44060</v>
      </c>
      <c r="K128">
        <v>15</v>
      </c>
      <c r="L128">
        <v>18</v>
      </c>
      <c r="M128">
        <v>1764</v>
      </c>
      <c r="N128">
        <v>0</v>
      </c>
      <c r="O128">
        <v>0</v>
      </c>
      <c r="P128">
        <v>0</v>
      </c>
      <c r="Q128">
        <v>0</v>
      </c>
      <c r="R128">
        <v>22.761659999999999</v>
      </c>
      <c r="S128">
        <v>22.476400000000002</v>
      </c>
      <c r="T128">
        <v>22.38729</v>
      </c>
      <c r="U128">
        <v>22.389690000000002</v>
      </c>
      <c r="V128">
        <v>23.39461</v>
      </c>
      <c r="W128">
        <v>25.215060000000001</v>
      </c>
      <c r="X128">
        <v>28.471419999999998</v>
      </c>
      <c r="Y128">
        <v>32.080550000000002</v>
      </c>
      <c r="Z128">
        <v>35.805059999999997</v>
      </c>
      <c r="AA128">
        <v>38.496339999999996</v>
      </c>
      <c r="AB128">
        <v>40.55997</v>
      </c>
      <c r="AC128">
        <v>42.692300000000003</v>
      </c>
      <c r="AD128">
        <v>43.806660000000001</v>
      </c>
      <c r="AE128">
        <v>44.786920000000002</v>
      </c>
      <c r="AF128">
        <v>45.40166</v>
      </c>
      <c r="AG128">
        <v>45.173720000000003</v>
      </c>
      <c r="AH128">
        <v>43.638219999999997</v>
      </c>
      <c r="AI128">
        <v>41.66451</v>
      </c>
      <c r="AJ128">
        <v>39.10792</v>
      </c>
      <c r="AK128">
        <v>37.199260000000002</v>
      </c>
      <c r="AL128">
        <v>34.301589999999997</v>
      </c>
      <c r="AM128">
        <v>30.364090000000001</v>
      </c>
      <c r="AN128">
        <v>26.84761</v>
      </c>
      <c r="AO128">
        <v>24.591950000000001</v>
      </c>
      <c r="AP128">
        <v>71.7029</v>
      </c>
      <c r="AQ128">
        <v>71.187070000000006</v>
      </c>
      <c r="AR128">
        <v>70.134569999999997</v>
      </c>
      <c r="AS128">
        <v>70.31026</v>
      </c>
      <c r="AT128">
        <v>70.650700000000001</v>
      </c>
      <c r="AU128">
        <v>71.454800000000006</v>
      </c>
      <c r="AV128">
        <v>71.922960000000003</v>
      </c>
      <c r="AW128">
        <v>73.456019999999995</v>
      </c>
      <c r="AX128">
        <v>75.055030000000002</v>
      </c>
      <c r="AY128">
        <v>76.581040000000002</v>
      </c>
      <c r="AZ128">
        <v>80.1571</v>
      </c>
      <c r="BA128">
        <v>84.015510000000006</v>
      </c>
      <c r="BB128">
        <v>84.892200000000003</v>
      </c>
      <c r="BC128">
        <v>85.748339999999999</v>
      </c>
      <c r="BD128">
        <v>87.24915</v>
      </c>
      <c r="BE128">
        <v>86.128590000000003</v>
      </c>
      <c r="BF128">
        <v>84.14967</v>
      </c>
      <c r="BG128">
        <v>82.435479999999998</v>
      </c>
      <c r="BH128">
        <v>78.52861</v>
      </c>
      <c r="BI128">
        <v>75.309929999999994</v>
      </c>
      <c r="BJ128">
        <v>73.941699999999997</v>
      </c>
      <c r="BK128">
        <v>73.13158</v>
      </c>
      <c r="BL128">
        <v>72.747820000000004</v>
      </c>
      <c r="BM128">
        <v>72.46696</v>
      </c>
      <c r="BN128">
        <v>-0.40085399999999999</v>
      </c>
      <c r="BO128">
        <v>-0.40687509999999999</v>
      </c>
      <c r="BP128">
        <v>-0.45581359999999999</v>
      </c>
      <c r="BQ128">
        <v>-0.52577399999999996</v>
      </c>
      <c r="BR128">
        <v>-0.47767159999999997</v>
      </c>
      <c r="BS128">
        <v>-0.18825410000000001</v>
      </c>
      <c r="BT128">
        <v>0.24716689999999999</v>
      </c>
      <c r="BU128">
        <v>-0.1032744</v>
      </c>
      <c r="BV128">
        <v>-0.14023240000000001</v>
      </c>
      <c r="BW128">
        <v>5.0895700000000002E-2</v>
      </c>
      <c r="BX128">
        <v>3.8695800000000002E-2</v>
      </c>
      <c r="BY128">
        <v>2.8E-5</v>
      </c>
      <c r="BZ128">
        <v>0.1030783</v>
      </c>
      <c r="CA128">
        <v>0.33471299999999998</v>
      </c>
      <c r="CB128">
        <v>0.49117270000000002</v>
      </c>
      <c r="CC128">
        <v>0.38765729999999998</v>
      </c>
      <c r="CD128">
        <v>0.53639380000000003</v>
      </c>
      <c r="CE128">
        <v>0.52010020000000001</v>
      </c>
      <c r="CF128">
        <v>0.48495739999999998</v>
      </c>
      <c r="CG128">
        <v>0.1458776</v>
      </c>
      <c r="CH128">
        <v>-0.36017060000000001</v>
      </c>
      <c r="CI128">
        <v>-0.50346460000000004</v>
      </c>
      <c r="CJ128">
        <v>-0.50201629999999997</v>
      </c>
      <c r="CK128">
        <v>-0.45832270000000003</v>
      </c>
      <c r="CL128" s="25">
        <v>2.6747799999999999E-2</v>
      </c>
      <c r="CM128" s="25">
        <v>2.2523899999999999E-2</v>
      </c>
      <c r="CN128" s="25">
        <v>2.1337700000000001E-2</v>
      </c>
      <c r="CO128" s="25">
        <v>1.9552900000000002E-2</v>
      </c>
      <c r="CP128" s="25">
        <v>1.92528E-2</v>
      </c>
      <c r="CQ128" s="25">
        <v>1.9563199999999999E-2</v>
      </c>
      <c r="CR128" s="25">
        <v>1.6424600000000001E-2</v>
      </c>
      <c r="CS128" s="25">
        <v>2.3514899999999998E-2</v>
      </c>
      <c r="CT128" s="25">
        <v>2.19969E-2</v>
      </c>
      <c r="CU128" s="25">
        <v>2.1505400000000001E-2</v>
      </c>
      <c r="CV128" s="25">
        <v>3.2986999999999999E-3</v>
      </c>
      <c r="CW128" s="25">
        <v>1.4254999999999999E-3</v>
      </c>
      <c r="CX128" s="25">
        <v>2.4474000000000002E-3</v>
      </c>
      <c r="CY128" s="25">
        <v>6.7222000000000002E-3</v>
      </c>
      <c r="CZ128" s="25">
        <v>1.0319999999999999E-2</v>
      </c>
      <c r="DA128" s="25">
        <v>1.4923000000000001E-2</v>
      </c>
      <c r="DB128" s="25">
        <v>2.58157E-2</v>
      </c>
      <c r="DC128" s="25">
        <v>3.9631699999999999E-2</v>
      </c>
      <c r="DD128" s="25">
        <v>4.7986899999999999E-2</v>
      </c>
      <c r="DE128" s="25">
        <v>3.3245200000000003E-2</v>
      </c>
      <c r="DF128" s="25">
        <v>2.9535599999999999E-2</v>
      </c>
      <c r="DG128" s="25">
        <v>3.2181000000000001E-2</v>
      </c>
      <c r="DH128" s="25">
        <v>2.8189499999999999E-2</v>
      </c>
      <c r="DI128" s="25">
        <v>2.6144000000000001E-2</v>
      </c>
    </row>
    <row r="129" spans="1:113" x14ac:dyDescent="0.25">
      <c r="A129" t="str">
        <f t="shared" si="2"/>
        <v>All_4. Retail stores_All_All_All_All_44061</v>
      </c>
      <c r="B129" t="s">
        <v>155</v>
      </c>
      <c r="C129" t="s">
        <v>186</v>
      </c>
      <c r="D129" t="s">
        <v>2</v>
      </c>
      <c r="E129" t="s">
        <v>40</v>
      </c>
      <c r="F129" t="s">
        <v>2</v>
      </c>
      <c r="G129" t="s">
        <v>2</v>
      </c>
      <c r="H129" t="s">
        <v>2</v>
      </c>
      <c r="I129" t="s">
        <v>2</v>
      </c>
      <c r="J129" s="11">
        <v>44061</v>
      </c>
      <c r="K129">
        <v>15</v>
      </c>
      <c r="L129">
        <v>18</v>
      </c>
      <c r="M129">
        <v>1765</v>
      </c>
      <c r="N129">
        <v>0</v>
      </c>
      <c r="O129">
        <v>0</v>
      </c>
      <c r="P129">
        <v>0</v>
      </c>
      <c r="Q129">
        <v>0</v>
      </c>
      <c r="R129">
        <v>23.60877</v>
      </c>
      <c r="S129">
        <v>23.14348</v>
      </c>
      <c r="T129">
        <v>22.927489999999999</v>
      </c>
      <c r="U129">
        <v>22.953990000000001</v>
      </c>
      <c r="V129">
        <v>23.798269999999999</v>
      </c>
      <c r="W129">
        <v>25.83492</v>
      </c>
      <c r="X129">
        <v>29.141459999999999</v>
      </c>
      <c r="Y129">
        <v>33.044179999999997</v>
      </c>
      <c r="Z129">
        <v>37.518070000000002</v>
      </c>
      <c r="AA129">
        <v>41.328690000000002</v>
      </c>
      <c r="AB129">
        <v>44.833730000000003</v>
      </c>
      <c r="AC129">
        <v>46.986789999999999</v>
      </c>
      <c r="AD129">
        <v>47.526800000000001</v>
      </c>
      <c r="AE129">
        <v>47.17221</v>
      </c>
      <c r="AF129">
        <v>46.241720000000001</v>
      </c>
      <c r="AG129">
        <v>45.559249999999999</v>
      </c>
      <c r="AH129">
        <v>44.273420000000002</v>
      </c>
      <c r="AI129">
        <v>42.065010000000001</v>
      </c>
      <c r="AJ129">
        <v>39.435809999999996</v>
      </c>
      <c r="AK129">
        <v>37.810940000000002</v>
      </c>
      <c r="AL129">
        <v>35.097729999999999</v>
      </c>
      <c r="AM129">
        <v>30.900759999999998</v>
      </c>
      <c r="AN129">
        <v>27.386469999999999</v>
      </c>
      <c r="AO129">
        <v>25.192620000000002</v>
      </c>
      <c r="AP129">
        <v>72.154700000000005</v>
      </c>
      <c r="AQ129">
        <v>71.643240000000006</v>
      </c>
      <c r="AR129">
        <v>71.602999999999994</v>
      </c>
      <c r="AS129">
        <v>71.592550000000003</v>
      </c>
      <c r="AT129">
        <v>72.037880000000001</v>
      </c>
      <c r="AU129">
        <v>72.603710000000007</v>
      </c>
      <c r="AV129">
        <v>72.954710000000006</v>
      </c>
      <c r="AW129">
        <v>76.367689999999996</v>
      </c>
      <c r="AX129">
        <v>79.956249999999997</v>
      </c>
      <c r="AY129">
        <v>85.701419999999999</v>
      </c>
      <c r="AZ129">
        <v>88.624170000000007</v>
      </c>
      <c r="BA129">
        <v>91.350849999999994</v>
      </c>
      <c r="BB129">
        <v>91.475729999999999</v>
      </c>
      <c r="BC129">
        <v>85.215149999999994</v>
      </c>
      <c r="BD129">
        <v>83.810460000000006</v>
      </c>
      <c r="BE129">
        <v>83.603160000000003</v>
      </c>
      <c r="BF129">
        <v>83.772220000000004</v>
      </c>
      <c r="BG129">
        <v>81.838610000000003</v>
      </c>
      <c r="BH129">
        <v>79.187190000000001</v>
      </c>
      <c r="BI129">
        <v>76.843360000000004</v>
      </c>
      <c r="BJ129">
        <v>75.113770000000002</v>
      </c>
      <c r="BK129">
        <v>74.34093</v>
      </c>
      <c r="BL129">
        <v>73.862930000000006</v>
      </c>
      <c r="BM129">
        <v>73.205039999999997</v>
      </c>
      <c r="BN129">
        <v>-0.33264300000000002</v>
      </c>
      <c r="BO129">
        <v>-0.28863129999999998</v>
      </c>
      <c r="BP129">
        <v>-0.19820209999999999</v>
      </c>
      <c r="BQ129">
        <v>-0.21449190000000001</v>
      </c>
      <c r="BR129">
        <v>-6.29247E-2</v>
      </c>
      <c r="BS129">
        <v>0.2050159</v>
      </c>
      <c r="BT129">
        <v>0.62970139999999997</v>
      </c>
      <c r="BU129">
        <v>0.1376474</v>
      </c>
      <c r="BV129">
        <v>7.7623499999999998E-2</v>
      </c>
      <c r="BW129">
        <v>-0.10103230000000001</v>
      </c>
      <c r="BX129">
        <v>-0.15019950000000001</v>
      </c>
      <c r="BY129">
        <v>-6.1950000000000004E-4</v>
      </c>
      <c r="BZ129" s="25">
        <v>0.27902959999999999</v>
      </c>
      <c r="CA129">
        <v>0.43308200000000002</v>
      </c>
      <c r="CB129">
        <v>0.75190120000000005</v>
      </c>
      <c r="CC129" s="25">
        <v>0.66903259999999998</v>
      </c>
      <c r="CD129">
        <v>0.8150809</v>
      </c>
      <c r="CE129">
        <v>0.87956670000000003</v>
      </c>
      <c r="CF129">
        <v>0.63359659999999995</v>
      </c>
      <c r="CG129">
        <v>0.13346710000000001</v>
      </c>
      <c r="CH129">
        <v>-0.28399920000000001</v>
      </c>
      <c r="CI129">
        <v>-0.18871019999999999</v>
      </c>
      <c r="CJ129">
        <v>-0.113955</v>
      </c>
      <c r="CK129">
        <v>-0.13687540000000001</v>
      </c>
      <c r="CL129" s="25">
        <v>2.8145900000000001E-2</v>
      </c>
      <c r="CM129" s="25">
        <v>2.5418E-2</v>
      </c>
      <c r="CN129" s="25">
        <v>2.36566E-2</v>
      </c>
      <c r="CO129" s="25">
        <v>2.0575699999999999E-2</v>
      </c>
      <c r="CP129" s="25">
        <v>2.3435399999999999E-2</v>
      </c>
      <c r="CQ129" s="25">
        <v>2.4780199999999999E-2</v>
      </c>
      <c r="CR129" s="25">
        <v>2.23153E-2</v>
      </c>
      <c r="CS129" s="25">
        <v>2.1069899999999999E-2</v>
      </c>
      <c r="CT129" s="25">
        <v>2.5237599999999999E-2</v>
      </c>
      <c r="CU129" s="25">
        <v>2.09921E-2</v>
      </c>
      <c r="CV129" s="25">
        <v>2.8662000000000002E-3</v>
      </c>
      <c r="CW129" s="25">
        <v>9.4870000000000002E-4</v>
      </c>
      <c r="CX129" s="25">
        <v>2.7824999999999998E-3</v>
      </c>
      <c r="CY129" s="25">
        <v>9.6714000000000001E-3</v>
      </c>
      <c r="CZ129" s="25">
        <v>1.5801900000000001E-2</v>
      </c>
      <c r="DA129" s="25">
        <v>2.3762800000000001E-2</v>
      </c>
      <c r="DB129" s="25">
        <v>3.8971800000000001E-2</v>
      </c>
      <c r="DC129" s="25">
        <v>5.56141E-2</v>
      </c>
      <c r="DD129" s="25">
        <v>7.6962500000000003E-2</v>
      </c>
      <c r="DE129" s="25">
        <v>6.4677200000000004E-2</v>
      </c>
      <c r="DF129" s="25">
        <v>3.62011E-2</v>
      </c>
      <c r="DG129" s="25">
        <v>4.6038099999999998E-2</v>
      </c>
      <c r="DH129" s="25">
        <v>4.1052499999999999E-2</v>
      </c>
      <c r="DI129" s="25">
        <v>3.5816800000000003E-2</v>
      </c>
    </row>
    <row r="130" spans="1:113" x14ac:dyDescent="0.25">
      <c r="A130" t="str">
        <f t="shared" si="2"/>
        <v>All_4. Retail stores_All_All_All_All_44062</v>
      </c>
      <c r="B130" t="s">
        <v>155</v>
      </c>
      <c r="C130" t="s">
        <v>186</v>
      </c>
      <c r="D130" t="s">
        <v>2</v>
      </c>
      <c r="E130" t="s">
        <v>40</v>
      </c>
      <c r="F130" t="s">
        <v>2</v>
      </c>
      <c r="G130" t="s">
        <v>2</v>
      </c>
      <c r="H130" t="s">
        <v>2</v>
      </c>
      <c r="I130" t="s">
        <v>2</v>
      </c>
      <c r="J130" s="11">
        <v>44062</v>
      </c>
      <c r="K130">
        <v>15</v>
      </c>
      <c r="L130">
        <v>18</v>
      </c>
      <c r="M130">
        <v>1765</v>
      </c>
      <c r="N130">
        <v>0</v>
      </c>
      <c r="O130">
        <v>0</v>
      </c>
      <c r="P130">
        <v>0</v>
      </c>
      <c r="Q130">
        <v>0</v>
      </c>
      <c r="R130">
        <v>24.032830000000001</v>
      </c>
      <c r="S130">
        <v>23.623550000000002</v>
      </c>
      <c r="T130">
        <v>23.522390000000001</v>
      </c>
      <c r="U130">
        <v>23.451280000000001</v>
      </c>
      <c r="V130">
        <v>24.43777</v>
      </c>
      <c r="W130">
        <v>26.202929999999999</v>
      </c>
      <c r="X130">
        <v>29.36673</v>
      </c>
      <c r="Y130">
        <v>33.24841</v>
      </c>
      <c r="Z130">
        <v>37.500459999999997</v>
      </c>
      <c r="AA130">
        <v>41.167059999999999</v>
      </c>
      <c r="AB130">
        <v>43.876660000000001</v>
      </c>
      <c r="AC130">
        <v>45.177340000000001</v>
      </c>
      <c r="AD130">
        <v>45.771610000000003</v>
      </c>
      <c r="AE130">
        <v>46.078479999999999</v>
      </c>
      <c r="AF130">
        <v>46.087539999999997</v>
      </c>
      <c r="AG130">
        <v>45.730130000000003</v>
      </c>
      <c r="AH130">
        <v>44.749020000000002</v>
      </c>
      <c r="AI130">
        <v>42.267769999999999</v>
      </c>
      <c r="AJ130">
        <v>39.605739999999997</v>
      </c>
      <c r="AK130">
        <v>37.784750000000003</v>
      </c>
      <c r="AL130">
        <v>34.825180000000003</v>
      </c>
      <c r="AM130">
        <v>30.614090000000001</v>
      </c>
      <c r="AN130">
        <v>27.125610000000002</v>
      </c>
      <c r="AO130">
        <v>25.0383</v>
      </c>
      <c r="AP130">
        <v>73.007599999999996</v>
      </c>
      <c r="AQ130">
        <v>72.679590000000005</v>
      </c>
      <c r="AR130">
        <v>72.803219999999996</v>
      </c>
      <c r="AS130">
        <v>72.086640000000003</v>
      </c>
      <c r="AT130">
        <v>72.02637</v>
      </c>
      <c r="AU130">
        <v>71.528000000000006</v>
      </c>
      <c r="AV130">
        <v>71.966319999999996</v>
      </c>
      <c r="AW130">
        <v>75.495779999999996</v>
      </c>
      <c r="AX130">
        <v>79.751689999999996</v>
      </c>
      <c r="AY130">
        <v>83.035700000000006</v>
      </c>
      <c r="AZ130">
        <v>85.185739999999996</v>
      </c>
      <c r="BA130">
        <v>86.151039999999995</v>
      </c>
      <c r="BB130">
        <v>85.584239999999994</v>
      </c>
      <c r="BC130">
        <v>85.837299999999999</v>
      </c>
      <c r="BD130">
        <v>85.508279999999999</v>
      </c>
      <c r="BE130">
        <v>85.422489999999996</v>
      </c>
      <c r="BF130">
        <v>84.625559999999993</v>
      </c>
      <c r="BG130">
        <v>82.681309999999996</v>
      </c>
      <c r="BH130">
        <v>78.401399999999995</v>
      </c>
      <c r="BI130">
        <v>75.444140000000004</v>
      </c>
      <c r="BJ130">
        <v>74.466930000000005</v>
      </c>
      <c r="BK130">
        <v>73.999409999999997</v>
      </c>
      <c r="BL130">
        <v>73.038430000000005</v>
      </c>
      <c r="BM130">
        <v>72.983239999999995</v>
      </c>
      <c r="BN130">
        <v>-0.13938500000000001</v>
      </c>
      <c r="BO130">
        <v>-7.5795899999999999E-2</v>
      </c>
      <c r="BP130">
        <v>-8.0768999999999997E-3</v>
      </c>
      <c r="BQ130">
        <v>-0.1184567</v>
      </c>
      <c r="BR130">
        <v>-5.41378E-2</v>
      </c>
      <c r="BS130">
        <v>-2.3958299999999998E-2</v>
      </c>
      <c r="BT130">
        <v>0.48146290000000003</v>
      </c>
      <c r="BU130">
        <v>0.1174384</v>
      </c>
      <c r="BV130">
        <v>6.3487000000000002E-2</v>
      </c>
      <c r="BW130">
        <v>-0.10809489999999999</v>
      </c>
      <c r="BX130">
        <v>-0.1220349</v>
      </c>
      <c r="BY130">
        <v>1.26883E-2</v>
      </c>
      <c r="BZ130">
        <v>0.20252229999999999</v>
      </c>
      <c r="CA130">
        <v>0.44428380000000001</v>
      </c>
      <c r="CB130">
        <v>0.77629820000000005</v>
      </c>
      <c r="CC130">
        <v>0.71923610000000004</v>
      </c>
      <c r="CD130">
        <v>0.82632159999999999</v>
      </c>
      <c r="CE130">
        <v>0.8796948</v>
      </c>
      <c r="CF130">
        <v>0.63703889999999996</v>
      </c>
      <c r="CG130">
        <v>0.10458389999999999</v>
      </c>
      <c r="CH130">
        <v>-0.34099000000000002</v>
      </c>
      <c r="CI130">
        <v>-0.2317196</v>
      </c>
      <c r="CJ130">
        <v>-0.2574282</v>
      </c>
      <c r="CK130">
        <v>-0.23302690000000001</v>
      </c>
      <c r="CL130" s="25">
        <v>2.96563E-2</v>
      </c>
      <c r="CM130" s="25">
        <v>2.6588799999999999E-2</v>
      </c>
      <c r="CN130" s="25">
        <v>2.5804299999999999E-2</v>
      </c>
      <c r="CO130" s="25">
        <v>2.4182499999999999E-2</v>
      </c>
      <c r="CP130" s="25">
        <v>2.3843799999999998E-2</v>
      </c>
      <c r="CQ130" s="25">
        <v>2.5249600000000001E-2</v>
      </c>
      <c r="CR130" s="25">
        <v>1.6803100000000001E-2</v>
      </c>
      <c r="CS130" s="25">
        <v>2.4021799999999999E-2</v>
      </c>
      <c r="CT130" s="25">
        <v>2.13571E-2</v>
      </c>
      <c r="CU130" s="25">
        <v>1.8048700000000001E-2</v>
      </c>
      <c r="CV130" s="25">
        <v>2.8119999999999998E-3</v>
      </c>
      <c r="CW130" s="25">
        <v>9.4410000000000002E-4</v>
      </c>
      <c r="CX130" s="25">
        <v>2.4072E-3</v>
      </c>
      <c r="CY130" s="25">
        <v>6.7847000000000003E-3</v>
      </c>
      <c r="CZ130" s="25">
        <v>1.2506099999999999E-2</v>
      </c>
      <c r="DA130" s="25">
        <v>1.7642100000000001E-2</v>
      </c>
      <c r="DB130" s="25">
        <v>2.8165900000000001E-2</v>
      </c>
      <c r="DC130" s="25">
        <v>3.8062100000000001E-2</v>
      </c>
      <c r="DD130" s="25">
        <v>5.3439E-2</v>
      </c>
      <c r="DE130" s="25">
        <v>5.65675E-2</v>
      </c>
      <c r="DF130" s="25">
        <v>3.4876699999999997E-2</v>
      </c>
      <c r="DG130" s="25">
        <v>4.1584000000000003E-2</v>
      </c>
      <c r="DH130" s="25">
        <v>4.0628900000000003E-2</v>
      </c>
      <c r="DI130" s="25">
        <v>3.3748100000000003E-2</v>
      </c>
    </row>
    <row r="131" spans="1:113" x14ac:dyDescent="0.25">
      <c r="A131" t="str">
        <f t="shared" si="2"/>
        <v>All_4. Retail stores_All_All_All_All_44063</v>
      </c>
      <c r="B131" t="s">
        <v>155</v>
      </c>
      <c r="C131" t="s">
        <v>186</v>
      </c>
      <c r="D131" t="s">
        <v>2</v>
      </c>
      <c r="E131" t="s">
        <v>40</v>
      </c>
      <c r="F131" t="s">
        <v>2</v>
      </c>
      <c r="G131" t="s">
        <v>2</v>
      </c>
      <c r="H131" t="s">
        <v>2</v>
      </c>
      <c r="I131" t="s">
        <v>2</v>
      </c>
      <c r="J131" s="11">
        <v>44063</v>
      </c>
      <c r="K131">
        <v>15</v>
      </c>
      <c r="L131">
        <v>18</v>
      </c>
      <c r="M131">
        <v>1765</v>
      </c>
      <c r="N131">
        <v>0</v>
      </c>
      <c r="O131">
        <v>0</v>
      </c>
      <c r="P131">
        <v>0</v>
      </c>
      <c r="Q131">
        <v>0</v>
      </c>
      <c r="R131">
        <v>23.875450000000001</v>
      </c>
      <c r="S131">
        <v>23.378499999999999</v>
      </c>
      <c r="T131">
        <v>23.262070000000001</v>
      </c>
      <c r="U131">
        <v>23.192820000000001</v>
      </c>
      <c r="V131">
        <v>24.220649999999999</v>
      </c>
      <c r="W131">
        <v>26.04691</v>
      </c>
      <c r="X131">
        <v>29.246549999999999</v>
      </c>
      <c r="Y131">
        <v>32.882309999999997</v>
      </c>
      <c r="Z131">
        <v>36.972819999999999</v>
      </c>
      <c r="AA131">
        <v>40.710720000000002</v>
      </c>
      <c r="AB131">
        <v>43.537030000000001</v>
      </c>
      <c r="AC131">
        <v>44.748159999999999</v>
      </c>
      <c r="AD131">
        <v>45.695300000000003</v>
      </c>
      <c r="AE131">
        <v>46.479419999999998</v>
      </c>
      <c r="AF131">
        <v>46.817079999999997</v>
      </c>
      <c r="AG131">
        <v>46.167439999999999</v>
      </c>
      <c r="AH131">
        <v>44.165480000000002</v>
      </c>
      <c r="AI131">
        <v>41.389220000000002</v>
      </c>
      <c r="AJ131">
        <v>38.772889999999997</v>
      </c>
      <c r="AK131">
        <v>37.119</v>
      </c>
      <c r="AL131">
        <v>34.319000000000003</v>
      </c>
      <c r="AM131">
        <v>30.157900000000001</v>
      </c>
      <c r="AN131">
        <v>26.704599999999999</v>
      </c>
      <c r="AO131">
        <v>24.616070000000001</v>
      </c>
      <c r="AP131">
        <v>72.649600000000007</v>
      </c>
      <c r="AQ131">
        <v>72.013289999999998</v>
      </c>
      <c r="AR131">
        <v>71.815749999999994</v>
      </c>
      <c r="AS131">
        <v>72.121979999999994</v>
      </c>
      <c r="AT131">
        <v>71.556870000000004</v>
      </c>
      <c r="AU131">
        <v>71.622600000000006</v>
      </c>
      <c r="AV131">
        <v>71.883930000000007</v>
      </c>
      <c r="AW131">
        <v>74.082980000000006</v>
      </c>
      <c r="AX131">
        <v>78.418400000000005</v>
      </c>
      <c r="AY131">
        <v>82.507260000000002</v>
      </c>
      <c r="AZ131">
        <v>83.444490000000002</v>
      </c>
      <c r="BA131">
        <v>84.471519999999998</v>
      </c>
      <c r="BB131">
        <v>86.454400000000007</v>
      </c>
      <c r="BC131">
        <v>88.407820000000001</v>
      </c>
      <c r="BD131">
        <v>87.741870000000006</v>
      </c>
      <c r="BE131">
        <v>84.300719999999998</v>
      </c>
      <c r="BF131">
        <v>80.051329999999993</v>
      </c>
      <c r="BG131">
        <v>77.531059999999997</v>
      </c>
      <c r="BH131">
        <v>75.925409999999999</v>
      </c>
      <c r="BI131">
        <v>74.488020000000006</v>
      </c>
      <c r="BJ131">
        <v>73.162170000000003</v>
      </c>
      <c r="BK131">
        <v>72.664720000000003</v>
      </c>
      <c r="BL131">
        <v>72.284469999999999</v>
      </c>
      <c r="BM131">
        <v>71.703050000000005</v>
      </c>
      <c r="BN131">
        <v>-0.28079779999999999</v>
      </c>
      <c r="BO131">
        <v>-0.25615919999999998</v>
      </c>
      <c r="BP131">
        <v>-0.18598709999999999</v>
      </c>
      <c r="BQ131">
        <v>-0.1483786</v>
      </c>
      <c r="BR131">
        <v>-0.15857489999999999</v>
      </c>
      <c r="BS131">
        <v>-6.1357700000000001E-2</v>
      </c>
      <c r="BT131">
        <v>0.36066160000000003</v>
      </c>
      <c r="BU131">
        <v>8.0415700000000007E-2</v>
      </c>
      <c r="BV131">
        <v>4.0600400000000002E-2</v>
      </c>
      <c r="BW131">
        <v>-0.1044899</v>
      </c>
      <c r="BX131">
        <v>-0.102155</v>
      </c>
      <c r="BY131">
        <v>1.6143600000000001E-2</v>
      </c>
      <c r="BZ131">
        <v>0.21744939999999999</v>
      </c>
      <c r="CA131">
        <v>0.50057430000000003</v>
      </c>
      <c r="CB131">
        <v>0.80429569999999995</v>
      </c>
      <c r="CC131">
        <v>0.66554040000000003</v>
      </c>
      <c r="CD131">
        <v>0.70824980000000004</v>
      </c>
      <c r="CE131">
        <v>0.8806775</v>
      </c>
      <c r="CF131">
        <v>0.66353949999999995</v>
      </c>
      <c r="CG131">
        <v>7.6249600000000001E-2</v>
      </c>
      <c r="CH131">
        <v>-0.46069949999999998</v>
      </c>
      <c r="CI131">
        <v>-0.38035390000000002</v>
      </c>
      <c r="CJ131">
        <v>-0.38161119999999998</v>
      </c>
      <c r="CK131">
        <v>-0.39458710000000002</v>
      </c>
      <c r="CL131" s="25">
        <v>2.7146199999999999E-2</v>
      </c>
      <c r="CM131" s="25">
        <v>2.45889E-2</v>
      </c>
      <c r="CN131" s="25">
        <v>2.3249599999999999E-2</v>
      </c>
      <c r="CO131" s="25">
        <v>1.9677E-2</v>
      </c>
      <c r="CP131" s="25">
        <v>2.1142000000000001E-2</v>
      </c>
      <c r="CQ131" s="25">
        <v>2.2386099999999999E-2</v>
      </c>
      <c r="CR131" s="25">
        <v>1.6558400000000001E-2</v>
      </c>
      <c r="CS131" s="25">
        <v>2.3354699999999999E-2</v>
      </c>
      <c r="CT131" s="25">
        <v>1.9568499999999999E-2</v>
      </c>
      <c r="CU131" s="25">
        <v>1.6815400000000001E-2</v>
      </c>
      <c r="CV131" s="25">
        <v>2.5270000000000002E-3</v>
      </c>
      <c r="CW131" s="25">
        <v>8.654E-4</v>
      </c>
      <c r="CX131" s="25">
        <v>2.2418999999999998E-3</v>
      </c>
      <c r="CY131" s="25">
        <v>6.6407000000000002E-3</v>
      </c>
      <c r="CZ131" s="25">
        <v>1.28252E-2</v>
      </c>
      <c r="DA131" s="25">
        <v>1.8105199999999998E-2</v>
      </c>
      <c r="DB131" s="25">
        <v>3.2897099999999999E-2</v>
      </c>
      <c r="DC131" s="25">
        <v>4.7323400000000002E-2</v>
      </c>
      <c r="DD131" s="25">
        <v>6.5237900000000001E-2</v>
      </c>
      <c r="DE131" s="25">
        <v>5.97817E-2</v>
      </c>
      <c r="DF131" s="25">
        <v>3.6400200000000001E-2</v>
      </c>
      <c r="DG131" s="25">
        <v>3.9360199999999998E-2</v>
      </c>
      <c r="DH131" s="25">
        <v>3.7224199999999999E-2</v>
      </c>
      <c r="DI131" s="25">
        <v>3.2273299999999998E-2</v>
      </c>
    </row>
    <row r="132" spans="1:113" x14ac:dyDescent="0.25">
      <c r="A132" t="str">
        <f t="shared" si="2"/>
        <v>All_4. Retail stores_All_All_All_All_44079</v>
      </c>
      <c r="B132" t="s">
        <v>155</v>
      </c>
      <c r="C132" t="s">
        <v>186</v>
      </c>
      <c r="D132" t="s">
        <v>2</v>
      </c>
      <c r="E132" t="s">
        <v>40</v>
      </c>
      <c r="F132" t="s">
        <v>2</v>
      </c>
      <c r="G132" t="s">
        <v>2</v>
      </c>
      <c r="H132" t="s">
        <v>2</v>
      </c>
      <c r="I132" t="s">
        <v>2</v>
      </c>
      <c r="J132" s="11">
        <v>44079</v>
      </c>
      <c r="K132">
        <v>15</v>
      </c>
      <c r="L132">
        <v>18</v>
      </c>
      <c r="M132">
        <v>1773</v>
      </c>
      <c r="N132">
        <v>0</v>
      </c>
      <c r="O132">
        <v>0</v>
      </c>
      <c r="P132">
        <v>0</v>
      </c>
      <c r="Q132">
        <v>0</v>
      </c>
      <c r="R132">
        <v>22.934419999999999</v>
      </c>
      <c r="S132">
        <v>22.342079999999999</v>
      </c>
      <c r="T132">
        <v>22.09216</v>
      </c>
      <c r="U132">
        <v>22.077539999999999</v>
      </c>
      <c r="V132">
        <v>22.713809999999999</v>
      </c>
      <c r="W132">
        <v>23.87799</v>
      </c>
      <c r="X132">
        <v>25.803319999999999</v>
      </c>
      <c r="Y132">
        <v>28.396460000000001</v>
      </c>
      <c r="Z132">
        <v>32.624250000000004</v>
      </c>
      <c r="AA132">
        <v>36.81456</v>
      </c>
      <c r="AB132">
        <v>40.569879999999998</v>
      </c>
      <c r="AC132">
        <v>43.055199999999999</v>
      </c>
      <c r="AD132">
        <v>44.501240000000003</v>
      </c>
      <c r="AE132">
        <v>45.121380000000002</v>
      </c>
      <c r="AF132">
        <v>45.471809999999998</v>
      </c>
      <c r="AG132">
        <v>44.977960000000003</v>
      </c>
      <c r="AH132">
        <v>44.335329999999999</v>
      </c>
      <c r="AI132">
        <v>43.065550000000002</v>
      </c>
      <c r="AJ132">
        <v>41.139159999999997</v>
      </c>
      <c r="AK132">
        <v>39.693460000000002</v>
      </c>
      <c r="AL132">
        <v>36.143900000000002</v>
      </c>
      <c r="AM132">
        <v>31.804269999999999</v>
      </c>
      <c r="AN132">
        <v>27.560110000000002</v>
      </c>
      <c r="AO132">
        <v>25.20505</v>
      </c>
      <c r="AP132">
        <v>70.611699999999999</v>
      </c>
      <c r="AQ132">
        <v>70.287859999999995</v>
      </c>
      <c r="AR132">
        <v>69.455029999999994</v>
      </c>
      <c r="AS132">
        <v>69.342489999999998</v>
      </c>
      <c r="AT132">
        <v>69.727580000000003</v>
      </c>
      <c r="AU132">
        <v>69.720799999999997</v>
      </c>
      <c r="AV132">
        <v>69.882350000000002</v>
      </c>
      <c r="AW132">
        <v>74.987759999999994</v>
      </c>
      <c r="AX132">
        <v>80.481800000000007</v>
      </c>
      <c r="AY132">
        <v>86.011420000000001</v>
      </c>
      <c r="AZ132">
        <v>92.068299999999994</v>
      </c>
      <c r="BA132">
        <v>94.337370000000007</v>
      </c>
      <c r="BB132">
        <v>95.741590000000002</v>
      </c>
      <c r="BC132">
        <v>97.008619999999993</v>
      </c>
      <c r="BD132">
        <v>95.709609999999998</v>
      </c>
      <c r="BE132">
        <v>95.161119999999997</v>
      </c>
      <c r="BF132">
        <v>93.924000000000007</v>
      </c>
      <c r="BG132">
        <v>90.217150000000004</v>
      </c>
      <c r="BH132">
        <v>86.308999999999997</v>
      </c>
      <c r="BI132">
        <v>83.496840000000006</v>
      </c>
      <c r="BJ132">
        <v>81.159009999999995</v>
      </c>
      <c r="BK132">
        <v>78.602329999999995</v>
      </c>
      <c r="BL132">
        <v>77.599509999999995</v>
      </c>
      <c r="BM132">
        <v>76.504360000000005</v>
      </c>
      <c r="BN132">
        <v>-0.44805430000000002</v>
      </c>
      <c r="BO132">
        <v>-0.4098579</v>
      </c>
      <c r="BP132">
        <v>-0.3632938</v>
      </c>
      <c r="BQ132">
        <v>-0.4039296</v>
      </c>
      <c r="BR132" s="25">
        <v>-0.3189072</v>
      </c>
      <c r="BS132">
        <v>-0.27212409999999998</v>
      </c>
      <c r="BT132">
        <v>0.1087883</v>
      </c>
      <c r="BU132">
        <v>0.1045224</v>
      </c>
      <c r="BV132">
        <v>0.1006016</v>
      </c>
      <c r="BW132">
        <v>-9.2419799999999996E-2</v>
      </c>
      <c r="BX132">
        <v>-0.18311749999999999</v>
      </c>
      <c r="BY132">
        <v>-5.0033999999999999E-3</v>
      </c>
      <c r="BZ132">
        <v>0.34481460000000003</v>
      </c>
      <c r="CA132">
        <v>0.71547799999999995</v>
      </c>
      <c r="CB132">
        <v>0.954955</v>
      </c>
      <c r="CC132">
        <v>1.0501780000000001</v>
      </c>
      <c r="CD132">
        <v>1.0696889999999999</v>
      </c>
      <c r="CE132">
        <v>0.87966200000000005</v>
      </c>
      <c r="CF132">
        <v>0.54755560000000003</v>
      </c>
      <c r="CG132">
        <v>0.30669360000000001</v>
      </c>
      <c r="CH132">
        <v>0.26945590000000003</v>
      </c>
      <c r="CI132">
        <v>0.28595969999999998</v>
      </c>
      <c r="CJ132">
        <v>0.44252469999999999</v>
      </c>
      <c r="CK132">
        <v>0.4856647</v>
      </c>
      <c r="CL132" s="25">
        <v>1.9041499999999999E-2</v>
      </c>
      <c r="CM132" s="25">
        <v>1.6754399999999999E-2</v>
      </c>
      <c r="CN132" s="25">
        <v>1.61104E-2</v>
      </c>
      <c r="CO132" s="25">
        <v>1.45168E-2</v>
      </c>
      <c r="CP132" s="25">
        <v>1.47393E-2</v>
      </c>
      <c r="CQ132" s="25">
        <v>1.5953599999999998E-2</v>
      </c>
      <c r="CR132" s="25">
        <v>1.65154E-2</v>
      </c>
      <c r="CS132" s="25">
        <v>1.8779400000000002E-2</v>
      </c>
      <c r="CT132" s="25">
        <v>1.71269E-2</v>
      </c>
      <c r="CU132" s="25">
        <v>1.39951E-2</v>
      </c>
      <c r="CV132" s="25">
        <v>3.4786000000000001E-3</v>
      </c>
      <c r="CW132" s="25">
        <v>9.7190000000000004E-4</v>
      </c>
      <c r="CX132" s="25">
        <v>3.2433000000000002E-3</v>
      </c>
      <c r="CY132" s="25">
        <v>9.4134000000000006E-3</v>
      </c>
      <c r="CZ132" s="25">
        <v>1.6602100000000002E-2</v>
      </c>
      <c r="DA132" s="25">
        <v>1.8949799999999999E-2</v>
      </c>
      <c r="DB132" s="25">
        <v>2.5923399999999999E-2</v>
      </c>
      <c r="DC132" s="25">
        <v>3.4821299999999999E-2</v>
      </c>
      <c r="DD132" s="25">
        <v>4.01182E-2</v>
      </c>
      <c r="DE132" s="25">
        <v>4.09874E-2</v>
      </c>
      <c r="DF132" s="25">
        <v>3.9357999999999997E-2</v>
      </c>
      <c r="DG132" s="25">
        <v>4.2874099999999998E-2</v>
      </c>
      <c r="DH132" s="25">
        <v>3.6284999999999998E-2</v>
      </c>
      <c r="DI132" s="25">
        <v>3.1973300000000003E-2</v>
      </c>
    </row>
    <row r="133" spans="1:113" x14ac:dyDescent="0.25">
      <c r="A133" t="str">
        <f t="shared" si="2"/>
        <v>All_4. Retail stores_All_All_All_All_44080</v>
      </c>
      <c r="B133" t="s">
        <v>155</v>
      </c>
      <c r="C133" t="s">
        <v>186</v>
      </c>
      <c r="D133" t="s">
        <v>2</v>
      </c>
      <c r="E133" t="s">
        <v>40</v>
      </c>
      <c r="F133" t="s">
        <v>2</v>
      </c>
      <c r="G133" t="s">
        <v>2</v>
      </c>
      <c r="H133" t="s">
        <v>2</v>
      </c>
      <c r="I133" t="s">
        <v>2</v>
      </c>
      <c r="J133" s="11">
        <v>44080</v>
      </c>
      <c r="K133">
        <v>15</v>
      </c>
      <c r="L133">
        <v>18</v>
      </c>
      <c r="M133">
        <v>1773</v>
      </c>
      <c r="N133">
        <v>0</v>
      </c>
      <c r="O133">
        <v>0</v>
      </c>
      <c r="P133">
        <v>0</v>
      </c>
      <c r="Q133">
        <v>0</v>
      </c>
      <c r="R133">
        <v>24.062840000000001</v>
      </c>
      <c r="S133">
        <v>23.26031</v>
      </c>
      <c r="T133">
        <v>23.03472</v>
      </c>
      <c r="U133">
        <v>22.843170000000001</v>
      </c>
      <c r="V133">
        <v>23.027670000000001</v>
      </c>
      <c r="W133">
        <v>23.79815</v>
      </c>
      <c r="X133">
        <v>25.23882</v>
      </c>
      <c r="Y133">
        <v>27.291319999999999</v>
      </c>
      <c r="Z133">
        <v>31.339700000000001</v>
      </c>
      <c r="AA133">
        <v>35.488419999999998</v>
      </c>
      <c r="AB133">
        <v>39.798380000000002</v>
      </c>
      <c r="AC133">
        <v>42.092790000000001</v>
      </c>
      <c r="AD133">
        <v>43.134680000000003</v>
      </c>
      <c r="AE133">
        <v>43.700969999999998</v>
      </c>
      <c r="AF133">
        <v>44.119370000000004</v>
      </c>
      <c r="AG133">
        <v>43.817860000000003</v>
      </c>
      <c r="AH133">
        <v>42.92727</v>
      </c>
      <c r="AI133">
        <v>41.573210000000003</v>
      </c>
      <c r="AJ133">
        <v>39.00976</v>
      </c>
      <c r="AK133">
        <v>36.820990000000002</v>
      </c>
      <c r="AL133">
        <v>33.340139999999998</v>
      </c>
      <c r="AM133">
        <v>30.111170000000001</v>
      </c>
      <c r="AN133">
        <v>26.857399999999998</v>
      </c>
      <c r="AO133">
        <v>24.827839999999998</v>
      </c>
      <c r="AP133">
        <v>75.861500000000007</v>
      </c>
      <c r="AQ133">
        <v>75.196600000000004</v>
      </c>
      <c r="AR133">
        <v>73.857699999999994</v>
      </c>
      <c r="AS133">
        <v>73.581019999999995</v>
      </c>
      <c r="AT133">
        <v>74.164469999999994</v>
      </c>
      <c r="AU133">
        <v>74.296430000000001</v>
      </c>
      <c r="AV133">
        <v>74.735510000000005</v>
      </c>
      <c r="AW133">
        <v>82.889120000000005</v>
      </c>
      <c r="AX133">
        <v>89.341570000000004</v>
      </c>
      <c r="AY133">
        <v>96.013400000000004</v>
      </c>
      <c r="AZ133">
        <v>100.8742</v>
      </c>
      <c r="BA133">
        <v>101.0822</v>
      </c>
      <c r="BB133">
        <v>101.2898</v>
      </c>
      <c r="BC133">
        <v>102.7555</v>
      </c>
      <c r="BD133">
        <v>102.0979</v>
      </c>
      <c r="BE133">
        <v>99.999629999999996</v>
      </c>
      <c r="BF133">
        <v>96.188429999999997</v>
      </c>
      <c r="BG133">
        <v>91.912819999999996</v>
      </c>
      <c r="BH133">
        <v>85.299850000000006</v>
      </c>
      <c r="BI133">
        <v>81.279650000000004</v>
      </c>
      <c r="BJ133">
        <v>78.786249999999995</v>
      </c>
      <c r="BK133">
        <v>77.289050000000003</v>
      </c>
      <c r="BL133">
        <v>76.309470000000005</v>
      </c>
      <c r="BM133">
        <v>74.622240000000005</v>
      </c>
      <c r="BN133">
        <v>0.29136420000000002</v>
      </c>
      <c r="BO133">
        <v>0.43661280000000002</v>
      </c>
      <c r="BP133">
        <v>0.2046145</v>
      </c>
      <c r="BQ133">
        <v>0.10693270000000001</v>
      </c>
      <c r="BR133" s="25">
        <v>0.34412890000000002</v>
      </c>
      <c r="BS133">
        <v>0.63155079999999997</v>
      </c>
      <c r="BT133">
        <v>0.98674289999999998</v>
      </c>
      <c r="BU133">
        <v>9.9859199999999995E-2</v>
      </c>
      <c r="BV133">
        <v>0.2252807</v>
      </c>
      <c r="BW133">
        <v>9.6261200000000005E-2</v>
      </c>
      <c r="BX133">
        <v>-0.1378124</v>
      </c>
      <c r="BY133">
        <v>-3.6308199999999999E-2</v>
      </c>
      <c r="BZ133">
        <v>0.33950960000000002</v>
      </c>
      <c r="CA133">
        <v>0.72738740000000002</v>
      </c>
      <c r="CB133">
        <v>0.74338950000000004</v>
      </c>
      <c r="CC133">
        <v>0.8328179</v>
      </c>
      <c r="CD133">
        <v>0.82652190000000003</v>
      </c>
      <c r="CE133">
        <v>0.53594220000000004</v>
      </c>
      <c r="CF133">
        <v>0.42829610000000001</v>
      </c>
      <c r="CG133">
        <v>0.27732109999999999</v>
      </c>
      <c r="CH133">
        <v>1.2144500000000001E-2</v>
      </c>
      <c r="CI133">
        <v>-0.1044119</v>
      </c>
      <c r="CJ133">
        <v>-4.6089999999999999E-2</v>
      </c>
      <c r="CK133">
        <v>-8.2865800000000003E-2</v>
      </c>
      <c r="CL133">
        <v>3.2432200000000001E-2</v>
      </c>
      <c r="CM133">
        <v>2.7371599999999999E-2</v>
      </c>
      <c r="CN133">
        <v>2.6727500000000001E-2</v>
      </c>
      <c r="CO133">
        <v>2.1989000000000002E-2</v>
      </c>
      <c r="CP133">
        <v>2.53513E-2</v>
      </c>
      <c r="CQ133">
        <v>2.5311299999999998E-2</v>
      </c>
      <c r="CR133" s="25">
        <v>3.0385100000000002E-2</v>
      </c>
      <c r="CS133" s="25">
        <v>3.8149200000000001E-2</v>
      </c>
      <c r="CT133">
        <v>2.76426E-2</v>
      </c>
      <c r="CU133">
        <v>2.9376800000000002E-2</v>
      </c>
      <c r="CV133">
        <v>5.6512000000000003E-3</v>
      </c>
      <c r="CW133" s="25">
        <v>1.7960999999999999E-3</v>
      </c>
      <c r="CX133">
        <v>4.6959000000000002E-3</v>
      </c>
      <c r="CY133">
        <v>1.2199399999999999E-2</v>
      </c>
      <c r="CZ133">
        <v>2.2793999999999998E-2</v>
      </c>
      <c r="DA133">
        <v>2.7862499999999998E-2</v>
      </c>
      <c r="DB133">
        <v>3.2669499999999997E-2</v>
      </c>
      <c r="DC133">
        <v>4.2242799999999997E-2</v>
      </c>
      <c r="DD133">
        <v>4.0476199999999997E-2</v>
      </c>
      <c r="DE133">
        <v>3.2072700000000003E-2</v>
      </c>
      <c r="DF133">
        <v>3.2640799999999998E-2</v>
      </c>
      <c r="DG133">
        <v>3.4858100000000003E-2</v>
      </c>
      <c r="DH133">
        <v>2.9024299999999999E-2</v>
      </c>
      <c r="DI133">
        <v>2.7573400000000001E-2</v>
      </c>
    </row>
    <row r="134" spans="1:113" x14ac:dyDescent="0.25">
      <c r="A134" t="str">
        <f t="shared" si="2"/>
        <v>All_4. Retail stores_All_All_All_All_44081</v>
      </c>
      <c r="B134" t="s">
        <v>155</v>
      </c>
      <c r="C134" t="s">
        <v>186</v>
      </c>
      <c r="D134" t="s">
        <v>2</v>
      </c>
      <c r="E134" t="s">
        <v>40</v>
      </c>
      <c r="F134" t="s">
        <v>2</v>
      </c>
      <c r="G134" t="s">
        <v>2</v>
      </c>
      <c r="H134" t="s">
        <v>2</v>
      </c>
      <c r="I134" t="s">
        <v>2</v>
      </c>
      <c r="J134" s="11">
        <v>44081</v>
      </c>
      <c r="K134">
        <v>15</v>
      </c>
      <c r="L134">
        <v>18</v>
      </c>
      <c r="M134">
        <v>1773</v>
      </c>
      <c r="N134">
        <v>0</v>
      </c>
      <c r="O134">
        <v>0</v>
      </c>
      <c r="P134">
        <v>0</v>
      </c>
      <c r="Q134">
        <v>0</v>
      </c>
      <c r="R134">
        <v>23.668040000000001</v>
      </c>
      <c r="S134">
        <v>23.09619</v>
      </c>
      <c r="T134">
        <v>22.814209999999999</v>
      </c>
      <c r="U134">
        <v>22.707740000000001</v>
      </c>
      <c r="V134">
        <v>23.238219999999998</v>
      </c>
      <c r="W134">
        <v>24.101559999999999</v>
      </c>
      <c r="X134">
        <v>26.13392</v>
      </c>
      <c r="Y134">
        <v>28.08248</v>
      </c>
      <c r="Z134">
        <v>31.356860000000001</v>
      </c>
      <c r="AA134">
        <v>34.462449999999997</v>
      </c>
      <c r="AB134">
        <v>37.255780000000001</v>
      </c>
      <c r="AC134">
        <v>38.827080000000002</v>
      </c>
      <c r="AD134">
        <v>39.53436</v>
      </c>
      <c r="AE134">
        <v>39.893410000000003</v>
      </c>
      <c r="AF134">
        <v>39.783909999999999</v>
      </c>
      <c r="AG134">
        <v>39.00385</v>
      </c>
      <c r="AH134">
        <v>38.28293</v>
      </c>
      <c r="AI134">
        <v>36.86307</v>
      </c>
      <c r="AJ134">
        <v>35.450629999999997</v>
      </c>
      <c r="AK134">
        <v>34.841000000000001</v>
      </c>
      <c r="AL134">
        <v>31.913689999999999</v>
      </c>
      <c r="AM134">
        <v>28.606580000000001</v>
      </c>
      <c r="AN134">
        <v>25.12256</v>
      </c>
      <c r="AO134">
        <v>23.243110000000001</v>
      </c>
      <c r="AP134">
        <v>73.217200000000005</v>
      </c>
      <c r="AQ134">
        <v>72.692740000000001</v>
      </c>
      <c r="AR134">
        <v>71.234499999999997</v>
      </c>
      <c r="AS134">
        <v>70.416079999999994</v>
      </c>
      <c r="AT134">
        <v>69.721829999999997</v>
      </c>
      <c r="AU134">
        <v>68.864400000000003</v>
      </c>
      <c r="AV134">
        <v>68.171589999999995</v>
      </c>
      <c r="AW134">
        <v>71.706829999999997</v>
      </c>
      <c r="AX134">
        <v>72.972499999999997</v>
      </c>
      <c r="AY134">
        <v>76.964150000000004</v>
      </c>
      <c r="AZ134">
        <v>80.029169999999993</v>
      </c>
      <c r="BA134">
        <v>80.481830000000002</v>
      </c>
      <c r="BB134">
        <v>80.748310000000004</v>
      </c>
      <c r="BC134">
        <v>80.480419999999995</v>
      </c>
      <c r="BD134">
        <v>79.972660000000005</v>
      </c>
      <c r="BE134">
        <v>78.842770000000002</v>
      </c>
      <c r="BF134">
        <v>77.552639999999997</v>
      </c>
      <c r="BG134">
        <v>75.068209999999993</v>
      </c>
      <c r="BH134">
        <v>73.308610000000002</v>
      </c>
      <c r="BI134">
        <v>72.253209999999996</v>
      </c>
      <c r="BJ134">
        <v>71.755499999999998</v>
      </c>
      <c r="BK134">
        <v>71.532359999999997</v>
      </c>
      <c r="BL134">
        <v>71.216769999999997</v>
      </c>
      <c r="BM134">
        <v>71.249780000000001</v>
      </c>
      <c r="BN134">
        <v>-0.21185300000000001</v>
      </c>
      <c r="BO134">
        <v>-0.1058354</v>
      </c>
      <c r="BP134">
        <v>-0.1752281</v>
      </c>
      <c r="BQ134">
        <v>-0.38689580000000001</v>
      </c>
      <c r="BR134">
        <v>-0.42146040000000001</v>
      </c>
      <c r="BS134">
        <v>-0.42905850000000001</v>
      </c>
      <c r="BT134">
        <v>-0.159992</v>
      </c>
      <c r="BU134">
        <v>-0.14146059999999999</v>
      </c>
      <c r="BV134">
        <v>-0.1771141</v>
      </c>
      <c r="BW134">
        <v>4.5918E-2</v>
      </c>
      <c r="BX134">
        <v>4.1626200000000002E-2</v>
      </c>
      <c r="BY134">
        <v>1.11979E-2</v>
      </c>
      <c r="BZ134">
        <v>4.4139900000000003E-2</v>
      </c>
      <c r="CA134">
        <v>0.19951650000000001</v>
      </c>
      <c r="CB134">
        <v>0.3660292</v>
      </c>
      <c r="CC134">
        <v>0.142876</v>
      </c>
      <c r="CD134">
        <v>0.37146639999999997</v>
      </c>
      <c r="CE134">
        <v>0.53538719999999995</v>
      </c>
      <c r="CF134">
        <v>0.54774710000000004</v>
      </c>
      <c r="CG134">
        <v>6.1946899999999999E-2</v>
      </c>
      <c r="CH134">
        <v>-0.56673859999999998</v>
      </c>
      <c r="CI134">
        <v>-0.67272529999999997</v>
      </c>
      <c r="CJ134">
        <v>-0.69692699999999996</v>
      </c>
      <c r="CK134">
        <v>-0.60208289999999998</v>
      </c>
      <c r="CL134">
        <v>3.2116100000000002E-2</v>
      </c>
      <c r="CM134">
        <v>2.70193E-2</v>
      </c>
      <c r="CN134">
        <v>2.34935E-2</v>
      </c>
      <c r="CO134">
        <v>2.1376900000000001E-2</v>
      </c>
      <c r="CP134">
        <v>2.2537000000000001E-2</v>
      </c>
      <c r="CQ134">
        <v>2.6530700000000001E-2</v>
      </c>
      <c r="CR134" s="25">
        <v>3.11378E-2</v>
      </c>
      <c r="CS134" s="25">
        <v>4.1424099999999998E-2</v>
      </c>
      <c r="CT134">
        <v>3.6270200000000002E-2</v>
      </c>
      <c r="CU134">
        <v>2.96954E-2</v>
      </c>
      <c r="CV134">
        <v>6.1395E-3</v>
      </c>
      <c r="CW134">
        <v>3.0238999999999999E-3</v>
      </c>
      <c r="CX134">
        <v>5.5185E-3</v>
      </c>
      <c r="CY134">
        <v>1.2883800000000001E-2</v>
      </c>
      <c r="CZ134">
        <v>1.9322099999999998E-2</v>
      </c>
      <c r="DA134">
        <v>2.5604200000000001E-2</v>
      </c>
      <c r="DB134">
        <v>3.7814E-2</v>
      </c>
      <c r="DC134">
        <v>5.5493099999999997E-2</v>
      </c>
      <c r="DD134">
        <v>5.72183E-2</v>
      </c>
      <c r="DE134">
        <v>5.8824599999999998E-2</v>
      </c>
      <c r="DF134">
        <v>5.4401699999999997E-2</v>
      </c>
      <c r="DG134">
        <v>4.0458500000000001E-2</v>
      </c>
      <c r="DH134">
        <v>3.3392699999999997E-2</v>
      </c>
      <c r="DI134">
        <v>3.0486800000000001E-2</v>
      </c>
    </row>
    <row r="135" spans="1:113" x14ac:dyDescent="0.25">
      <c r="A135" t="str">
        <f t="shared" si="2"/>
        <v>All_4. Retail stores_All_All_All_All_44104</v>
      </c>
      <c r="B135" t="s">
        <v>155</v>
      </c>
      <c r="C135" t="s">
        <v>186</v>
      </c>
      <c r="D135" t="s">
        <v>2</v>
      </c>
      <c r="E135" t="s">
        <v>40</v>
      </c>
      <c r="F135" t="s">
        <v>2</v>
      </c>
      <c r="G135" t="s">
        <v>2</v>
      </c>
      <c r="H135" t="s">
        <v>2</v>
      </c>
      <c r="I135" t="s">
        <v>2</v>
      </c>
      <c r="J135" s="11">
        <v>44104</v>
      </c>
      <c r="K135">
        <v>15</v>
      </c>
      <c r="L135">
        <v>18</v>
      </c>
      <c r="M135">
        <v>1777</v>
      </c>
      <c r="N135">
        <v>0</v>
      </c>
      <c r="O135">
        <v>0</v>
      </c>
      <c r="P135">
        <v>0</v>
      </c>
      <c r="Q135">
        <v>0</v>
      </c>
      <c r="R135">
        <v>22.282440000000001</v>
      </c>
      <c r="S135">
        <v>21.521159999999998</v>
      </c>
      <c r="T135">
        <v>21.288740000000001</v>
      </c>
      <c r="U135">
        <v>21.265090000000001</v>
      </c>
      <c r="V135">
        <v>21.980689999999999</v>
      </c>
      <c r="W135">
        <v>23.667110000000001</v>
      </c>
      <c r="X135">
        <v>26.72204</v>
      </c>
      <c r="Y135">
        <v>29.007560000000002</v>
      </c>
      <c r="Z135">
        <v>33.319629999999997</v>
      </c>
      <c r="AA135">
        <v>37.577930000000002</v>
      </c>
      <c r="AB135">
        <v>41.349130000000002</v>
      </c>
      <c r="AC135">
        <v>43.797440000000002</v>
      </c>
      <c r="AD135">
        <v>45.179360000000003</v>
      </c>
      <c r="AE135">
        <v>45.656869999999998</v>
      </c>
      <c r="AF135">
        <v>46.007759999999998</v>
      </c>
      <c r="AG135">
        <v>45.841410000000003</v>
      </c>
      <c r="AH135">
        <v>44.754899999999999</v>
      </c>
      <c r="AI135">
        <v>42.495699999999999</v>
      </c>
      <c r="AJ135">
        <v>40.460749999999997</v>
      </c>
      <c r="AK135">
        <v>38.17671</v>
      </c>
      <c r="AL135">
        <v>34.100180000000002</v>
      </c>
      <c r="AM135">
        <v>29.840389999999999</v>
      </c>
      <c r="AN135">
        <v>25.958500000000001</v>
      </c>
      <c r="AO135">
        <v>23.42831</v>
      </c>
      <c r="AP135">
        <v>67.619</v>
      </c>
      <c r="AQ135">
        <v>67.195530000000005</v>
      </c>
      <c r="AR135">
        <v>66.54222</v>
      </c>
      <c r="AS135">
        <v>67.216549999999998</v>
      </c>
      <c r="AT135">
        <v>67.22627</v>
      </c>
      <c r="AU135">
        <v>69.212950000000006</v>
      </c>
      <c r="AV135">
        <v>69.107990000000001</v>
      </c>
      <c r="AW135">
        <v>75.438490000000002</v>
      </c>
      <c r="AX135">
        <v>82.867940000000004</v>
      </c>
      <c r="AY135">
        <v>87.249219999999994</v>
      </c>
      <c r="AZ135">
        <v>94.245410000000007</v>
      </c>
      <c r="BA135">
        <v>95.686130000000006</v>
      </c>
      <c r="BB135">
        <v>94.267660000000006</v>
      </c>
      <c r="BC135">
        <v>93.105130000000003</v>
      </c>
      <c r="BD135">
        <v>94.051689999999994</v>
      </c>
      <c r="BE135">
        <v>94.914739999999995</v>
      </c>
      <c r="BF135">
        <v>93.361440000000002</v>
      </c>
      <c r="BG135">
        <v>87.989509999999996</v>
      </c>
      <c r="BH135">
        <v>83.196349999999995</v>
      </c>
      <c r="BI135">
        <v>80.401660000000007</v>
      </c>
      <c r="BJ135">
        <v>77.023560000000003</v>
      </c>
      <c r="BK135">
        <v>74.769840000000002</v>
      </c>
      <c r="BL135">
        <v>73.260959999999997</v>
      </c>
      <c r="BM135">
        <v>72.072509999999994</v>
      </c>
      <c r="BN135">
        <v>-0.70287670000000002</v>
      </c>
      <c r="BO135">
        <v>-0.59303890000000004</v>
      </c>
      <c r="BP135">
        <v>-0.52219439999999995</v>
      </c>
      <c r="BQ135">
        <v>-0.50591589999999997</v>
      </c>
      <c r="BR135">
        <v>-0.35691070000000003</v>
      </c>
      <c r="BS135">
        <v>-8.0260999999999996E-3</v>
      </c>
      <c r="BT135">
        <v>0.41917389999999999</v>
      </c>
      <c r="BU135">
        <v>0.1136166</v>
      </c>
      <c r="BV135">
        <v>0.15683469999999999</v>
      </c>
      <c r="BW135">
        <v>-9.0188500000000005E-2</v>
      </c>
      <c r="BX135">
        <v>-0.19676270000000001</v>
      </c>
      <c r="BY135">
        <v>-6.6734000000000003E-3</v>
      </c>
      <c r="BZ135">
        <v>0.33165329999999998</v>
      </c>
      <c r="CA135">
        <v>0.62763190000000002</v>
      </c>
      <c r="CB135">
        <v>0.9237978</v>
      </c>
      <c r="CC135">
        <v>1.0497559999999999</v>
      </c>
      <c r="CD135">
        <v>1.0644629999999999</v>
      </c>
      <c r="CE135">
        <v>0.87839250000000002</v>
      </c>
      <c r="CF135">
        <v>0.5841459</v>
      </c>
      <c r="CG135">
        <v>0.22580510000000001</v>
      </c>
      <c r="CH135">
        <v>-6.02018E-2</v>
      </c>
      <c r="CI135">
        <v>-3.22502E-2</v>
      </c>
      <c r="CJ135">
        <v>-6.2159100000000002E-2</v>
      </c>
      <c r="CK135">
        <v>-0.1063934</v>
      </c>
      <c r="CL135">
        <v>1.87072E-2</v>
      </c>
      <c r="CM135">
        <v>1.59557E-2</v>
      </c>
      <c r="CN135">
        <v>1.52213E-2</v>
      </c>
      <c r="CO135">
        <v>1.31056E-2</v>
      </c>
      <c r="CP135">
        <v>1.3186700000000001E-2</v>
      </c>
      <c r="CQ135">
        <v>1.3731500000000001E-2</v>
      </c>
      <c r="CR135">
        <v>1.4481900000000001E-2</v>
      </c>
      <c r="CS135">
        <v>1.3272600000000001E-2</v>
      </c>
      <c r="CT135">
        <v>1.3769399999999999E-2</v>
      </c>
      <c r="CU135">
        <v>1.0196999999999999E-2</v>
      </c>
      <c r="CV135">
        <v>3.2572E-3</v>
      </c>
      <c r="CW135">
        <v>8.6790000000000001E-4</v>
      </c>
      <c r="CX135">
        <v>2.7770999999999998E-3</v>
      </c>
      <c r="CY135">
        <v>7.4697000000000001E-3</v>
      </c>
      <c r="CZ135">
        <v>1.3026100000000001E-2</v>
      </c>
      <c r="DA135">
        <v>1.5532900000000001E-2</v>
      </c>
      <c r="DB135">
        <v>2.3438799999999999E-2</v>
      </c>
      <c r="DC135">
        <v>3.2554E-2</v>
      </c>
      <c r="DD135">
        <v>3.9355599999999998E-2</v>
      </c>
      <c r="DE135">
        <v>3.6455099999999997E-2</v>
      </c>
      <c r="DF135">
        <v>2.89121E-2</v>
      </c>
      <c r="DG135">
        <v>2.7960599999999999E-2</v>
      </c>
      <c r="DH135">
        <v>2.2972599999999999E-2</v>
      </c>
      <c r="DI135">
        <v>1.8903300000000001E-2</v>
      </c>
    </row>
    <row r="136" spans="1:113" x14ac:dyDescent="0.25">
      <c r="A136" t="str">
        <f t="shared" si="2"/>
        <v>All_4. Retail stores_All_All_All_All_44105</v>
      </c>
      <c r="B136" t="s">
        <v>155</v>
      </c>
      <c r="C136" t="s">
        <v>186</v>
      </c>
      <c r="D136" t="s">
        <v>2</v>
      </c>
      <c r="E136" t="s">
        <v>40</v>
      </c>
      <c r="F136" t="s">
        <v>2</v>
      </c>
      <c r="G136" t="s">
        <v>2</v>
      </c>
      <c r="H136" t="s">
        <v>2</v>
      </c>
      <c r="I136" t="s">
        <v>2</v>
      </c>
      <c r="J136" s="11">
        <v>44105</v>
      </c>
      <c r="K136">
        <v>15</v>
      </c>
      <c r="L136">
        <v>18</v>
      </c>
      <c r="M136">
        <v>1777</v>
      </c>
      <c r="N136">
        <v>0</v>
      </c>
      <c r="O136">
        <v>0</v>
      </c>
      <c r="P136">
        <v>0</v>
      </c>
      <c r="Q136">
        <v>0</v>
      </c>
      <c r="R136">
        <v>22.40692</v>
      </c>
      <c r="S136">
        <v>21.655809999999999</v>
      </c>
      <c r="T136">
        <v>21.339649999999999</v>
      </c>
      <c r="U136">
        <v>21.296099999999999</v>
      </c>
      <c r="V136">
        <v>22.001380000000001</v>
      </c>
      <c r="W136">
        <v>23.487279999999998</v>
      </c>
      <c r="X136">
        <v>26.265820000000001</v>
      </c>
      <c r="Y136">
        <v>28.78905</v>
      </c>
      <c r="Z136">
        <v>32.9754</v>
      </c>
      <c r="AA136">
        <v>37.307079999999999</v>
      </c>
      <c r="AB136">
        <v>41.029629999999997</v>
      </c>
      <c r="AC136">
        <v>43.477890000000002</v>
      </c>
      <c r="AD136">
        <v>44.753329999999998</v>
      </c>
      <c r="AE136">
        <v>45.377580000000002</v>
      </c>
      <c r="AF136">
        <v>45.209029999999998</v>
      </c>
      <c r="AG136">
        <v>45.026980000000002</v>
      </c>
      <c r="AH136">
        <v>44.007950000000001</v>
      </c>
      <c r="AI136">
        <v>41.776719999999997</v>
      </c>
      <c r="AJ136">
        <v>39.839359999999999</v>
      </c>
      <c r="AK136">
        <v>37.564979999999998</v>
      </c>
      <c r="AL136">
        <v>33.656889999999997</v>
      </c>
      <c r="AM136">
        <v>29.464950000000002</v>
      </c>
      <c r="AN136">
        <v>25.59064</v>
      </c>
      <c r="AO136">
        <v>23.10643</v>
      </c>
      <c r="AP136">
        <v>71.446700000000007</v>
      </c>
      <c r="AQ136">
        <v>70.819850000000002</v>
      </c>
      <c r="AR136">
        <v>69.435860000000005</v>
      </c>
      <c r="AS136">
        <v>69.075919999999996</v>
      </c>
      <c r="AT136">
        <v>66.667509999999993</v>
      </c>
      <c r="AU136">
        <v>66.792339999999996</v>
      </c>
      <c r="AV136">
        <v>66.687420000000003</v>
      </c>
      <c r="AW136">
        <v>72.71172</v>
      </c>
      <c r="AX136">
        <v>81.292199999999994</v>
      </c>
      <c r="AY136">
        <v>88.718689999999995</v>
      </c>
      <c r="AZ136">
        <v>94.575289999999995</v>
      </c>
      <c r="BA136">
        <v>97.320989999999995</v>
      </c>
      <c r="BB136">
        <v>97.213570000000004</v>
      </c>
      <c r="BC136">
        <v>96.556479999999993</v>
      </c>
      <c r="BD136">
        <v>94.292550000000006</v>
      </c>
      <c r="BE136">
        <v>92.523529999999994</v>
      </c>
      <c r="BF136">
        <v>91.235699999999994</v>
      </c>
      <c r="BG136">
        <v>86.038749999999993</v>
      </c>
      <c r="BH136">
        <v>81.180179999999993</v>
      </c>
      <c r="BI136">
        <v>76.964460000000003</v>
      </c>
      <c r="BJ136">
        <v>74.554389999999998</v>
      </c>
      <c r="BK136">
        <v>72.958780000000004</v>
      </c>
      <c r="BL136">
        <v>71.216070000000002</v>
      </c>
      <c r="BM136">
        <v>69.426090000000002</v>
      </c>
      <c r="BN136">
        <v>-0.22889509999999999</v>
      </c>
      <c r="BO136">
        <v>-0.1369657</v>
      </c>
      <c r="BP136">
        <v>-0.2152461</v>
      </c>
      <c r="BQ136">
        <v>-0.27448260000000002</v>
      </c>
      <c r="BR136">
        <v>-0.50045709999999999</v>
      </c>
      <c r="BS136">
        <v>-0.43297409999999997</v>
      </c>
      <c r="BT136">
        <v>-1.09613E-2</v>
      </c>
      <c r="BU136">
        <v>7.9413999999999998E-2</v>
      </c>
      <c r="BV136">
        <v>0.11952169999999999</v>
      </c>
      <c r="BW136">
        <v>-8.5889599999999997E-2</v>
      </c>
      <c r="BX136">
        <v>-0.19900109999999999</v>
      </c>
      <c r="BY136">
        <v>-9.3611000000000007E-3</v>
      </c>
      <c r="BZ136">
        <v>0.3677164</v>
      </c>
      <c r="CA136">
        <v>0.69852930000000002</v>
      </c>
      <c r="CB136">
        <v>0.92443660000000005</v>
      </c>
      <c r="CC136">
        <v>0.95635110000000001</v>
      </c>
      <c r="CD136">
        <v>0.99782230000000005</v>
      </c>
      <c r="CE136">
        <v>0.87825359999999997</v>
      </c>
      <c r="CF136">
        <v>0.60906769999999999</v>
      </c>
      <c r="CG136">
        <v>0.1477579</v>
      </c>
      <c r="CH136">
        <v>-0.30064610000000003</v>
      </c>
      <c r="CI136">
        <v>-0.2565036</v>
      </c>
      <c r="CJ136">
        <v>-0.35497909999999999</v>
      </c>
      <c r="CK136">
        <v>-0.42173040000000001</v>
      </c>
      <c r="CL136">
        <v>1.5279299999999999E-2</v>
      </c>
      <c r="CM136">
        <v>1.35741E-2</v>
      </c>
      <c r="CN136">
        <v>1.3691500000000001E-2</v>
      </c>
      <c r="CO136">
        <v>1.1517100000000001E-2</v>
      </c>
      <c r="CP136">
        <v>1.38111E-2</v>
      </c>
      <c r="CQ136">
        <v>1.44805E-2</v>
      </c>
      <c r="CR136">
        <v>2.07888E-2</v>
      </c>
      <c r="CS136">
        <v>1.5978599999999999E-2</v>
      </c>
      <c r="CT136">
        <v>1.4372899999999999E-2</v>
      </c>
      <c r="CU136">
        <v>1.09709E-2</v>
      </c>
      <c r="CV136">
        <v>3.3054E-3</v>
      </c>
      <c r="CW136">
        <v>9.8320000000000005E-4</v>
      </c>
      <c r="CX136">
        <v>3.1971999999999999E-3</v>
      </c>
      <c r="CY136">
        <v>8.7764999999999996E-3</v>
      </c>
      <c r="CZ136">
        <v>1.5295400000000001E-2</v>
      </c>
      <c r="DA136">
        <v>1.6080400000000002E-2</v>
      </c>
      <c r="DB136">
        <v>2.33885E-2</v>
      </c>
      <c r="DC136">
        <v>3.2880600000000003E-2</v>
      </c>
      <c r="DD136">
        <v>4.3447899999999998E-2</v>
      </c>
      <c r="DE136">
        <v>3.77544E-2</v>
      </c>
      <c r="DF136">
        <v>2.8793099999999999E-2</v>
      </c>
      <c r="DG136">
        <v>2.6730400000000001E-2</v>
      </c>
      <c r="DH136">
        <v>2.1897300000000001E-2</v>
      </c>
      <c r="DI136">
        <v>1.82487E-2</v>
      </c>
    </row>
    <row r="137" spans="1:113" x14ac:dyDescent="0.25">
      <c r="A137" t="str">
        <f t="shared" si="2"/>
        <v>All_5. Offices, Hotels, Finance, Services_All_All_All_All_44060</v>
      </c>
      <c r="B137" t="s">
        <v>155</v>
      </c>
      <c r="C137" t="s">
        <v>187</v>
      </c>
      <c r="D137" t="s">
        <v>2</v>
      </c>
      <c r="E137" t="s">
        <v>41</v>
      </c>
      <c r="F137" t="s">
        <v>2</v>
      </c>
      <c r="G137" t="s">
        <v>2</v>
      </c>
      <c r="H137" t="s">
        <v>2</v>
      </c>
      <c r="I137" t="s">
        <v>2</v>
      </c>
      <c r="J137" s="11">
        <v>44060</v>
      </c>
      <c r="K137">
        <v>15</v>
      </c>
      <c r="L137">
        <v>18</v>
      </c>
      <c r="M137">
        <v>6560</v>
      </c>
      <c r="N137">
        <v>0</v>
      </c>
      <c r="O137">
        <v>0</v>
      </c>
      <c r="P137">
        <v>0</v>
      </c>
      <c r="Q137">
        <v>0</v>
      </c>
      <c r="R137">
        <v>27.95758</v>
      </c>
      <c r="S137">
        <v>27.364879999999999</v>
      </c>
      <c r="T137">
        <v>27.075700000000001</v>
      </c>
      <c r="U137">
        <v>27.199169999999999</v>
      </c>
      <c r="V137">
        <v>28.10689</v>
      </c>
      <c r="W137">
        <v>30.85202</v>
      </c>
      <c r="X137">
        <v>34.325400000000002</v>
      </c>
      <c r="Y137">
        <v>37.066600000000001</v>
      </c>
      <c r="Z137">
        <v>39.572949999999999</v>
      </c>
      <c r="AA137">
        <v>41.386629999999997</v>
      </c>
      <c r="AB137">
        <v>43.243920000000003</v>
      </c>
      <c r="AC137">
        <v>45.572679999999998</v>
      </c>
      <c r="AD137">
        <v>46.72636</v>
      </c>
      <c r="AE137">
        <v>47.405079999999998</v>
      </c>
      <c r="AF137">
        <v>47.491419999999998</v>
      </c>
      <c r="AG137">
        <v>47.543880000000001</v>
      </c>
      <c r="AH137">
        <v>46.735430000000001</v>
      </c>
      <c r="AI137">
        <v>44.866599999999998</v>
      </c>
      <c r="AJ137">
        <v>40.477319999999999</v>
      </c>
      <c r="AK137">
        <v>37.791049999999998</v>
      </c>
      <c r="AL137">
        <v>36.131509999999999</v>
      </c>
      <c r="AM137">
        <v>34.049259999999997</v>
      </c>
      <c r="AN137">
        <v>31.799589999999998</v>
      </c>
      <c r="AO137">
        <v>29.870760000000001</v>
      </c>
      <c r="AP137">
        <v>72.544499999999999</v>
      </c>
      <c r="AQ137">
        <v>71.734049999999996</v>
      </c>
      <c r="AR137">
        <v>70.659459999999996</v>
      </c>
      <c r="AS137">
        <v>70.745440000000002</v>
      </c>
      <c r="AT137">
        <v>71.209040000000002</v>
      </c>
      <c r="AU137">
        <v>72.052629999999994</v>
      </c>
      <c r="AV137">
        <v>72.66619</v>
      </c>
      <c r="AW137">
        <v>74.117109999999997</v>
      </c>
      <c r="AX137">
        <v>75.608379999999997</v>
      </c>
      <c r="AY137">
        <v>78.042569999999998</v>
      </c>
      <c r="AZ137">
        <v>82.346590000000006</v>
      </c>
      <c r="BA137">
        <v>85.948759999999993</v>
      </c>
      <c r="BB137">
        <v>87.129450000000006</v>
      </c>
      <c r="BC137">
        <v>88.331029999999998</v>
      </c>
      <c r="BD137">
        <v>89.861369999999994</v>
      </c>
      <c r="BE137">
        <v>88.960380000000001</v>
      </c>
      <c r="BF137">
        <v>86.858559999999997</v>
      </c>
      <c r="BG137">
        <v>85.333399999999997</v>
      </c>
      <c r="BH137">
        <v>80.314250000000001</v>
      </c>
      <c r="BI137">
        <v>76.406559999999999</v>
      </c>
      <c r="BJ137">
        <v>74.293599999999998</v>
      </c>
      <c r="BK137">
        <v>73.549099999999996</v>
      </c>
      <c r="BL137">
        <v>73.178740000000005</v>
      </c>
      <c r="BM137">
        <v>72.692409999999995</v>
      </c>
      <c r="BN137">
        <v>-0.14564849999999999</v>
      </c>
      <c r="BO137">
        <v>-0.109168</v>
      </c>
      <c r="BP137">
        <v>-0.15676229999999999</v>
      </c>
      <c r="BQ137">
        <v>-0.1215372</v>
      </c>
      <c r="BR137">
        <v>-0.1021229</v>
      </c>
      <c r="BS137">
        <v>-1.44574E-2</v>
      </c>
      <c r="BT137">
        <v>-3.9092599999999998E-2</v>
      </c>
      <c r="BU137">
        <v>-0.3590351</v>
      </c>
      <c r="BV137">
        <v>-0.63069129999999995</v>
      </c>
      <c r="BW137">
        <v>-0.24944150000000001</v>
      </c>
      <c r="BX137">
        <v>0.1600491</v>
      </c>
      <c r="BY137">
        <v>-6.9480200000000006E-2</v>
      </c>
      <c r="BZ137">
        <v>1.1958399999999999E-2</v>
      </c>
      <c r="CA137">
        <v>8.0332799999999996E-2</v>
      </c>
      <c r="CB137">
        <v>0.2364241</v>
      </c>
      <c r="CC137">
        <v>1.4119E-2</v>
      </c>
      <c r="CD137">
        <v>-0.1136564</v>
      </c>
      <c r="CE137">
        <v>-0.3115694</v>
      </c>
      <c r="CF137">
        <v>-0.4015165</v>
      </c>
      <c r="CG137">
        <v>-0.59920910000000005</v>
      </c>
      <c r="CH137">
        <v>-0.73711959999999999</v>
      </c>
      <c r="CI137">
        <v>-0.68559499999999995</v>
      </c>
      <c r="CJ137">
        <v>-0.77272909999999995</v>
      </c>
      <c r="CK137">
        <v>-0.70244870000000004</v>
      </c>
      <c r="CL137">
        <v>2.8251800000000001E-2</v>
      </c>
      <c r="CM137">
        <v>3.3622800000000001E-2</v>
      </c>
      <c r="CN137">
        <v>2.96136E-2</v>
      </c>
      <c r="CO137">
        <v>2.63807E-2</v>
      </c>
      <c r="CP137">
        <v>1.9439000000000001E-2</v>
      </c>
      <c r="CQ137">
        <v>1.62443E-2</v>
      </c>
      <c r="CR137">
        <v>1.8219099999999998E-2</v>
      </c>
      <c r="CS137">
        <v>9.1073000000000005E-3</v>
      </c>
      <c r="CT137">
        <v>1.15256E-2</v>
      </c>
      <c r="CU137">
        <v>1.3207200000000001E-2</v>
      </c>
      <c r="CV137">
        <v>1.7213099999999999E-2</v>
      </c>
      <c r="CW137">
        <v>4.2040000000000003E-3</v>
      </c>
      <c r="CX137">
        <v>6.0258999999999998E-3</v>
      </c>
      <c r="CY137">
        <v>1.9803600000000001E-2</v>
      </c>
      <c r="CZ137">
        <v>0.10583330000000001</v>
      </c>
      <c r="DA137">
        <v>0.1170863</v>
      </c>
      <c r="DB137">
        <v>0.13375010000000001</v>
      </c>
      <c r="DC137">
        <v>0.14320189999999999</v>
      </c>
      <c r="DD137">
        <v>7.3283500000000001E-2</v>
      </c>
      <c r="DE137">
        <v>5.5759400000000001E-2</v>
      </c>
      <c r="DF137">
        <v>6.9692599999999993E-2</v>
      </c>
      <c r="DG137">
        <v>8.2202000000000004E-3</v>
      </c>
      <c r="DH137">
        <v>1.7610399999999998E-2</v>
      </c>
      <c r="DI137">
        <v>1.51878E-2</v>
      </c>
    </row>
    <row r="138" spans="1:113" x14ac:dyDescent="0.25">
      <c r="A138" t="str">
        <f t="shared" si="2"/>
        <v>All_5. Offices, Hotels, Finance, Services_All_All_All_All_44061</v>
      </c>
      <c r="B138" t="s">
        <v>155</v>
      </c>
      <c r="C138" t="s">
        <v>187</v>
      </c>
      <c r="D138" t="s">
        <v>2</v>
      </c>
      <c r="E138" t="s">
        <v>41</v>
      </c>
      <c r="F138" t="s">
        <v>2</v>
      </c>
      <c r="G138" t="s">
        <v>2</v>
      </c>
      <c r="H138" t="s">
        <v>2</v>
      </c>
      <c r="I138" t="s">
        <v>2</v>
      </c>
      <c r="J138" s="11">
        <v>44061</v>
      </c>
      <c r="K138">
        <v>15</v>
      </c>
      <c r="L138">
        <v>18</v>
      </c>
      <c r="M138">
        <v>6564</v>
      </c>
      <c r="N138">
        <v>0</v>
      </c>
      <c r="O138">
        <v>0</v>
      </c>
      <c r="P138">
        <v>0</v>
      </c>
      <c r="Q138">
        <v>0</v>
      </c>
      <c r="R138">
        <v>28.67737</v>
      </c>
      <c r="S138">
        <v>27.841390000000001</v>
      </c>
      <c r="T138">
        <v>27.386040000000001</v>
      </c>
      <c r="U138">
        <v>27.368649999999999</v>
      </c>
      <c r="V138">
        <v>28.181319999999999</v>
      </c>
      <c r="W138">
        <v>30.913969999999999</v>
      </c>
      <c r="X138">
        <v>34.507429999999999</v>
      </c>
      <c r="Y138">
        <v>37.701479999999997</v>
      </c>
      <c r="Z138">
        <v>41.248309999999996</v>
      </c>
      <c r="AA138">
        <v>44.739319999999999</v>
      </c>
      <c r="AB138">
        <v>47.858930000000001</v>
      </c>
      <c r="AC138">
        <v>50.038170000000001</v>
      </c>
      <c r="AD138">
        <v>50.698099999999997</v>
      </c>
      <c r="AE138">
        <v>49.902610000000003</v>
      </c>
      <c r="AF138">
        <v>48.160769999999999</v>
      </c>
      <c r="AG138">
        <v>47.917279999999998</v>
      </c>
      <c r="AH138">
        <v>47.561199999999999</v>
      </c>
      <c r="AI138">
        <v>45.141219999999997</v>
      </c>
      <c r="AJ138">
        <v>40.293239999999997</v>
      </c>
      <c r="AK138">
        <v>38.050269999999998</v>
      </c>
      <c r="AL138">
        <v>36.531970000000001</v>
      </c>
      <c r="AM138">
        <v>34.563139999999997</v>
      </c>
      <c r="AN138">
        <v>32.240830000000003</v>
      </c>
      <c r="AO138">
        <v>30.30348</v>
      </c>
      <c r="AP138">
        <v>72.359300000000005</v>
      </c>
      <c r="AQ138">
        <v>72.015600000000006</v>
      </c>
      <c r="AR138">
        <v>72.00282</v>
      </c>
      <c r="AS138">
        <v>72.17501</v>
      </c>
      <c r="AT138">
        <v>72.392570000000006</v>
      </c>
      <c r="AU138">
        <v>73.147790000000001</v>
      </c>
      <c r="AV138">
        <v>73.409300000000002</v>
      </c>
      <c r="AW138">
        <v>77.123149999999995</v>
      </c>
      <c r="AX138">
        <v>80.627129999999994</v>
      </c>
      <c r="AY138">
        <v>86.751400000000004</v>
      </c>
      <c r="AZ138">
        <v>90.648250000000004</v>
      </c>
      <c r="BA138">
        <v>94.817909999999998</v>
      </c>
      <c r="BB138">
        <v>95.138440000000003</v>
      </c>
      <c r="BC138">
        <v>87.45975</v>
      </c>
      <c r="BD138">
        <v>86.314750000000004</v>
      </c>
      <c r="BE138">
        <v>86.004059999999996</v>
      </c>
      <c r="BF138">
        <v>86.427149999999997</v>
      </c>
      <c r="BG138">
        <v>83.912120000000002</v>
      </c>
      <c r="BH138">
        <v>80.443889999999996</v>
      </c>
      <c r="BI138">
        <v>78.201840000000004</v>
      </c>
      <c r="BJ138">
        <v>76.386570000000006</v>
      </c>
      <c r="BK138">
        <v>75.350099999999998</v>
      </c>
      <c r="BL138">
        <v>74.576580000000007</v>
      </c>
      <c r="BM138">
        <v>73.693309999999997</v>
      </c>
      <c r="BN138">
        <v>-8.4684800000000005E-2</v>
      </c>
      <c r="BO138">
        <v>-2.8219899999999999E-2</v>
      </c>
      <c r="BP138">
        <v>-6.5361299999999997E-2</v>
      </c>
      <c r="BQ138">
        <v>-6.3458700000000007E-2</v>
      </c>
      <c r="BR138">
        <v>-0.1210513</v>
      </c>
      <c r="BS138">
        <v>-2.99625E-2</v>
      </c>
      <c r="BT138">
        <v>0.1624689</v>
      </c>
      <c r="BU138">
        <v>0.26210470000000002</v>
      </c>
      <c r="BV138">
        <v>-1.6313500000000002E-2</v>
      </c>
      <c r="BW138">
        <v>-3.7896100000000002E-2</v>
      </c>
      <c r="BX138">
        <v>-5.35939E-2</v>
      </c>
      <c r="BY138">
        <v>3.9869000000000002E-2</v>
      </c>
      <c r="BZ138">
        <v>9.3459200000000006E-2</v>
      </c>
      <c r="CA138">
        <v>0.3553924</v>
      </c>
      <c r="CB138">
        <v>0.84870460000000003</v>
      </c>
      <c r="CC138">
        <v>0.5653667</v>
      </c>
      <c r="CD138">
        <v>0.39473809999999998</v>
      </c>
      <c r="CE138">
        <v>0.27777869999999999</v>
      </c>
      <c r="CF138">
        <v>-3.6855800000000001E-2</v>
      </c>
      <c r="CG138">
        <v>-0.4269754</v>
      </c>
      <c r="CH138">
        <v>-0.59009860000000003</v>
      </c>
      <c r="CI138">
        <v>-0.70611939999999995</v>
      </c>
      <c r="CJ138">
        <v>-0.71482590000000001</v>
      </c>
      <c r="CK138">
        <v>-0.52533870000000005</v>
      </c>
      <c r="CL138">
        <v>3.0787100000000001E-2</v>
      </c>
      <c r="CM138">
        <v>3.83446E-2</v>
      </c>
      <c r="CN138">
        <v>3.1704599999999999E-2</v>
      </c>
      <c r="CO138">
        <v>2.8613099999999999E-2</v>
      </c>
      <c r="CP138">
        <v>2.1109900000000001E-2</v>
      </c>
      <c r="CQ138">
        <v>1.3361E-2</v>
      </c>
      <c r="CR138">
        <v>1.6400499999999998E-2</v>
      </c>
      <c r="CS138">
        <v>7.6002999999999999E-3</v>
      </c>
      <c r="CT138">
        <v>8.1127000000000005E-3</v>
      </c>
      <c r="CU138">
        <v>1.3296199999999999E-2</v>
      </c>
      <c r="CV138">
        <v>2.0866699999999998E-2</v>
      </c>
      <c r="CW138">
        <v>6.3398999999999999E-3</v>
      </c>
      <c r="CX138">
        <v>7.9655999999999998E-3</v>
      </c>
      <c r="CY138">
        <v>2.58894E-2</v>
      </c>
      <c r="CZ138">
        <v>0.14168249999999999</v>
      </c>
      <c r="DA138">
        <v>0.1675441</v>
      </c>
      <c r="DB138">
        <v>0.19040779999999999</v>
      </c>
      <c r="DC138">
        <v>0.20437920000000001</v>
      </c>
      <c r="DD138">
        <v>7.5469900000000006E-2</v>
      </c>
      <c r="DE138">
        <v>4.6416499999999999E-2</v>
      </c>
      <c r="DF138">
        <v>5.79198E-2</v>
      </c>
      <c r="DG138">
        <v>1.0701499999999999E-2</v>
      </c>
      <c r="DH138">
        <v>1.36737E-2</v>
      </c>
      <c r="DI138">
        <v>1.55453E-2</v>
      </c>
    </row>
    <row r="139" spans="1:113" x14ac:dyDescent="0.25">
      <c r="A139" t="str">
        <f t="shared" si="2"/>
        <v>All_5. Offices, Hotels, Finance, Services_All_All_All_All_44062</v>
      </c>
      <c r="B139" t="s">
        <v>155</v>
      </c>
      <c r="C139" t="s">
        <v>187</v>
      </c>
      <c r="D139" t="s">
        <v>2</v>
      </c>
      <c r="E139" t="s">
        <v>41</v>
      </c>
      <c r="F139" t="s">
        <v>2</v>
      </c>
      <c r="G139" t="s">
        <v>2</v>
      </c>
      <c r="H139" t="s">
        <v>2</v>
      </c>
      <c r="I139" t="s">
        <v>2</v>
      </c>
      <c r="J139" s="11">
        <v>44062</v>
      </c>
      <c r="K139">
        <v>15</v>
      </c>
      <c r="L139">
        <v>18</v>
      </c>
      <c r="M139">
        <v>6566</v>
      </c>
      <c r="N139">
        <v>0</v>
      </c>
      <c r="O139">
        <v>0</v>
      </c>
      <c r="P139">
        <v>0</v>
      </c>
      <c r="Q139">
        <v>0</v>
      </c>
      <c r="R139">
        <v>29.167529999999999</v>
      </c>
      <c r="S139">
        <v>28.34853</v>
      </c>
      <c r="T139">
        <v>27.97861</v>
      </c>
      <c r="U139">
        <v>27.899799999999999</v>
      </c>
      <c r="V139">
        <v>28.456430000000001</v>
      </c>
      <c r="W139">
        <v>30.91535</v>
      </c>
      <c r="X139">
        <v>34.521900000000002</v>
      </c>
      <c r="Y139">
        <v>37.507060000000003</v>
      </c>
      <c r="Z139">
        <v>41.093730000000001</v>
      </c>
      <c r="AA139">
        <v>44.292879999999997</v>
      </c>
      <c r="AB139">
        <v>47.025649999999999</v>
      </c>
      <c r="AC139">
        <v>48.580979999999997</v>
      </c>
      <c r="AD139">
        <v>48.955730000000003</v>
      </c>
      <c r="AE139">
        <v>48.96002</v>
      </c>
      <c r="AF139">
        <v>48.528759999999998</v>
      </c>
      <c r="AG139">
        <v>48.323979999999999</v>
      </c>
      <c r="AH139">
        <v>47.279969999999999</v>
      </c>
      <c r="AI139">
        <v>45.235370000000003</v>
      </c>
      <c r="AJ139">
        <v>40.833080000000002</v>
      </c>
      <c r="AK139">
        <v>38.347790000000003</v>
      </c>
      <c r="AL139">
        <v>36.716859999999997</v>
      </c>
      <c r="AM139">
        <v>34.912039999999998</v>
      </c>
      <c r="AN139">
        <v>32.435960000000001</v>
      </c>
      <c r="AO139">
        <v>30.448229999999999</v>
      </c>
      <c r="AP139">
        <v>73.733999999999995</v>
      </c>
      <c r="AQ139">
        <v>73.469920000000002</v>
      </c>
      <c r="AR139">
        <v>73.392579999999995</v>
      </c>
      <c r="AS139">
        <v>72.414670000000001</v>
      </c>
      <c r="AT139">
        <v>72.573040000000006</v>
      </c>
      <c r="AU139">
        <v>72.236230000000006</v>
      </c>
      <c r="AV139">
        <v>72.994969999999995</v>
      </c>
      <c r="AW139">
        <v>76.538759999999996</v>
      </c>
      <c r="AX139">
        <v>81.102369999999993</v>
      </c>
      <c r="AY139">
        <v>84.580799999999996</v>
      </c>
      <c r="AZ139">
        <v>87.988500000000002</v>
      </c>
      <c r="BA139">
        <v>89.529610000000005</v>
      </c>
      <c r="BB139">
        <v>88.108590000000007</v>
      </c>
      <c r="BC139">
        <v>88.477909999999994</v>
      </c>
      <c r="BD139">
        <v>87.695819999999998</v>
      </c>
      <c r="BE139">
        <v>87.907820000000001</v>
      </c>
      <c r="BF139">
        <v>87.472819999999999</v>
      </c>
      <c r="BG139">
        <v>85.203900000000004</v>
      </c>
      <c r="BH139">
        <v>79.932869999999994</v>
      </c>
      <c r="BI139">
        <v>76.553020000000004</v>
      </c>
      <c r="BJ139">
        <v>75.262950000000004</v>
      </c>
      <c r="BK139">
        <v>74.890990000000002</v>
      </c>
      <c r="BL139">
        <v>73.656329999999997</v>
      </c>
      <c r="BM139">
        <v>73.343969999999999</v>
      </c>
      <c r="BN139">
        <v>-0.17797270000000001</v>
      </c>
      <c r="BO139">
        <v>-0.1182034</v>
      </c>
      <c r="BP139">
        <v>-0.13383780000000001</v>
      </c>
      <c r="BQ139">
        <v>-0.1041318</v>
      </c>
      <c r="BR139">
        <v>-0.12246840000000001</v>
      </c>
      <c r="BS139">
        <v>6.2351299999999998E-2</v>
      </c>
      <c r="BT139">
        <v>0.18153459999999999</v>
      </c>
      <c r="BU139">
        <v>0.21837129999999999</v>
      </c>
      <c r="BV139">
        <v>-3.5867099999999999E-2</v>
      </c>
      <c r="BW139">
        <v>-8.9596599999999998E-2</v>
      </c>
      <c r="BX139">
        <v>-3.36628E-2</v>
      </c>
      <c r="BY139">
        <v>6.0266E-3</v>
      </c>
      <c r="BZ139">
        <v>9.4594399999999995E-2</v>
      </c>
      <c r="CA139">
        <v>0.3569756</v>
      </c>
      <c r="CB139">
        <v>0.83043219999999995</v>
      </c>
      <c r="CC139">
        <v>0.56582949999999999</v>
      </c>
      <c r="CD139">
        <v>0.39260620000000002</v>
      </c>
      <c r="CE139">
        <v>0.29016310000000001</v>
      </c>
      <c r="CF139">
        <v>-3.5976899999999999E-2</v>
      </c>
      <c r="CG139">
        <v>-0.34974670000000002</v>
      </c>
      <c r="CH139">
        <v>-0.5518921</v>
      </c>
      <c r="CI139">
        <v>-0.63439429999999997</v>
      </c>
      <c r="CJ139">
        <v>-0.54345829999999995</v>
      </c>
      <c r="CK139">
        <v>-0.44992159999999998</v>
      </c>
      <c r="CL139">
        <v>3.5395999999999997E-2</v>
      </c>
      <c r="CM139">
        <v>4.3071499999999999E-2</v>
      </c>
      <c r="CN139">
        <v>3.4796100000000003E-2</v>
      </c>
      <c r="CO139">
        <v>3.0399099999999998E-2</v>
      </c>
      <c r="CP139">
        <v>2.19432E-2</v>
      </c>
      <c r="CQ139">
        <v>1.1144100000000001E-2</v>
      </c>
      <c r="CR139">
        <v>1.86138E-2</v>
      </c>
      <c r="CS139">
        <v>7.5471000000000002E-3</v>
      </c>
      <c r="CT139">
        <v>8.5868999999999997E-3</v>
      </c>
      <c r="CU139">
        <v>1.24081E-2</v>
      </c>
      <c r="CV139">
        <v>1.9023000000000002E-2</v>
      </c>
      <c r="CW139">
        <v>4.1498999999999998E-3</v>
      </c>
      <c r="CX139">
        <v>6.1132000000000001E-3</v>
      </c>
      <c r="CY139">
        <v>2.6608199999999999E-2</v>
      </c>
      <c r="CZ139">
        <v>0.16817770000000001</v>
      </c>
      <c r="DA139">
        <v>0.19491059999999999</v>
      </c>
      <c r="DB139">
        <v>0.2190386</v>
      </c>
      <c r="DC139">
        <v>0.25363649999999999</v>
      </c>
      <c r="DD139">
        <v>9.0356699999999998E-2</v>
      </c>
      <c r="DE139">
        <v>4.8356799999999998E-2</v>
      </c>
      <c r="DF139">
        <v>6.1605800000000002E-2</v>
      </c>
      <c r="DG139">
        <v>1.0461399999999999E-2</v>
      </c>
      <c r="DH139">
        <v>1.67087E-2</v>
      </c>
      <c r="DI139">
        <v>1.6021500000000001E-2</v>
      </c>
    </row>
    <row r="140" spans="1:113" x14ac:dyDescent="0.25">
      <c r="A140" t="str">
        <f t="shared" si="2"/>
        <v>All_5. Offices, Hotels, Finance, Services_All_All_All_All_44063</v>
      </c>
      <c r="B140" t="s">
        <v>155</v>
      </c>
      <c r="C140" t="s">
        <v>187</v>
      </c>
      <c r="D140" t="s">
        <v>2</v>
      </c>
      <c r="E140" t="s">
        <v>41</v>
      </c>
      <c r="F140" t="s">
        <v>2</v>
      </c>
      <c r="G140" t="s">
        <v>2</v>
      </c>
      <c r="H140" t="s">
        <v>2</v>
      </c>
      <c r="I140" t="s">
        <v>2</v>
      </c>
      <c r="J140" s="11">
        <v>44063</v>
      </c>
      <c r="K140">
        <v>15</v>
      </c>
      <c r="L140">
        <v>18</v>
      </c>
      <c r="M140">
        <v>6569</v>
      </c>
      <c r="N140">
        <v>0</v>
      </c>
      <c r="O140">
        <v>0</v>
      </c>
      <c r="P140">
        <v>0</v>
      </c>
      <c r="Q140">
        <v>0</v>
      </c>
      <c r="R140">
        <v>29.239260000000002</v>
      </c>
      <c r="S140">
        <v>28.39471</v>
      </c>
      <c r="T140">
        <v>27.956589999999998</v>
      </c>
      <c r="U140">
        <v>27.883320000000001</v>
      </c>
      <c r="V140">
        <v>28.736989999999999</v>
      </c>
      <c r="W140">
        <v>31.380939999999999</v>
      </c>
      <c r="X140">
        <v>34.514499999999998</v>
      </c>
      <c r="Y140">
        <v>37.014629999999997</v>
      </c>
      <c r="Z140">
        <v>40.361190000000001</v>
      </c>
      <c r="AA140">
        <v>43.974679999999999</v>
      </c>
      <c r="AB140">
        <v>46.640059999999998</v>
      </c>
      <c r="AC140">
        <v>47.729979999999998</v>
      </c>
      <c r="AD140">
        <v>48.511650000000003</v>
      </c>
      <c r="AE140">
        <v>49.114719999999998</v>
      </c>
      <c r="AF140">
        <v>48.880760000000002</v>
      </c>
      <c r="AG140">
        <v>48.508159999999997</v>
      </c>
      <c r="AH140">
        <v>46.800449999999998</v>
      </c>
      <c r="AI140">
        <v>44.056820000000002</v>
      </c>
      <c r="AJ140">
        <v>39.718679999999999</v>
      </c>
      <c r="AK140">
        <v>37.60821</v>
      </c>
      <c r="AL140">
        <v>35.987340000000003</v>
      </c>
      <c r="AM140">
        <v>34.022210000000001</v>
      </c>
      <c r="AN140">
        <v>31.709779999999999</v>
      </c>
      <c r="AO140">
        <v>29.802879999999998</v>
      </c>
      <c r="AP140">
        <v>72.717299999999994</v>
      </c>
      <c r="AQ140">
        <v>71.991590000000002</v>
      </c>
      <c r="AR140">
        <v>71.945710000000005</v>
      </c>
      <c r="AS140">
        <v>72.398390000000006</v>
      </c>
      <c r="AT140">
        <v>71.685689999999994</v>
      </c>
      <c r="AU140">
        <v>72.107029999999995</v>
      </c>
      <c r="AV140">
        <v>72.437979999999996</v>
      </c>
      <c r="AW140">
        <v>74.720129999999997</v>
      </c>
      <c r="AX140">
        <v>78.537899999999993</v>
      </c>
      <c r="AY140">
        <v>83.645899999999997</v>
      </c>
      <c r="AZ140">
        <v>86.528270000000006</v>
      </c>
      <c r="BA140">
        <v>87.128619999999998</v>
      </c>
      <c r="BB140">
        <v>89.029430000000005</v>
      </c>
      <c r="BC140">
        <v>90.760090000000005</v>
      </c>
      <c r="BD140">
        <v>90.032910000000001</v>
      </c>
      <c r="BE140">
        <v>85.998459999999994</v>
      </c>
      <c r="BF140">
        <v>80.595460000000003</v>
      </c>
      <c r="BG140">
        <v>78.371380000000002</v>
      </c>
      <c r="BH140">
        <v>76.670479999999998</v>
      </c>
      <c r="BI140">
        <v>75.242720000000006</v>
      </c>
      <c r="BJ140">
        <v>73.531270000000006</v>
      </c>
      <c r="BK140">
        <v>73.119</v>
      </c>
      <c r="BL140">
        <v>72.641369999999995</v>
      </c>
      <c r="BM140">
        <v>71.983760000000004</v>
      </c>
      <c r="BN140">
        <v>-0.10014729999999999</v>
      </c>
      <c r="BO140">
        <v>-3.6280199999999999E-2</v>
      </c>
      <c r="BP140">
        <v>-7.3749099999999998E-2</v>
      </c>
      <c r="BQ140">
        <v>-0.1020163</v>
      </c>
      <c r="BR140">
        <v>-7.4306899999999995E-2</v>
      </c>
      <c r="BS140">
        <v>7.4671399999999999E-2</v>
      </c>
      <c r="BT140">
        <v>0.19466729999999999</v>
      </c>
      <c r="BU140">
        <v>0.1524935</v>
      </c>
      <c r="BV140">
        <v>-0.11766509999999999</v>
      </c>
      <c r="BW140">
        <v>-0.1036493</v>
      </c>
      <c r="BX140">
        <v>-1.27419E-2</v>
      </c>
      <c r="BY140">
        <v>-5.0394999999999997E-3</v>
      </c>
      <c r="BZ140">
        <v>9.3764700000000006E-2</v>
      </c>
      <c r="CA140">
        <v>0.33013700000000001</v>
      </c>
      <c r="CB140">
        <v>0.77844179999999996</v>
      </c>
      <c r="CC140">
        <v>0.52646729999999997</v>
      </c>
      <c r="CD140">
        <v>0.39784969999999997</v>
      </c>
      <c r="CE140">
        <v>0.2243474</v>
      </c>
      <c r="CF140">
        <v>2.7249900000000001E-2</v>
      </c>
      <c r="CG140">
        <v>-0.29031639999999997</v>
      </c>
      <c r="CH140">
        <v>-0.47098099999999998</v>
      </c>
      <c r="CI140">
        <v>-0.44363629999999998</v>
      </c>
      <c r="CJ140">
        <v>-0.42659190000000002</v>
      </c>
      <c r="CK140">
        <v>-0.34598040000000002</v>
      </c>
      <c r="CL140">
        <v>3.9683900000000001E-2</v>
      </c>
      <c r="CM140">
        <v>4.93011E-2</v>
      </c>
      <c r="CN140">
        <v>4.0467500000000003E-2</v>
      </c>
      <c r="CO140">
        <v>3.5135600000000003E-2</v>
      </c>
      <c r="CP140">
        <v>2.5670499999999999E-2</v>
      </c>
      <c r="CQ140">
        <v>1.19027E-2</v>
      </c>
      <c r="CR140" s="25">
        <v>2.1519199999999999E-2</v>
      </c>
      <c r="CS140" s="25">
        <v>8.4592000000000001E-3</v>
      </c>
      <c r="CT140">
        <v>8.9523999999999992E-3</v>
      </c>
      <c r="CU140">
        <v>1.3861500000000001E-2</v>
      </c>
      <c r="CV140">
        <v>1.55455E-2</v>
      </c>
      <c r="CW140">
        <v>3.6154E-3</v>
      </c>
      <c r="CX140">
        <v>6.3282E-3</v>
      </c>
      <c r="CY140">
        <v>3.0088199999999999E-2</v>
      </c>
      <c r="CZ140">
        <v>0.18002960000000001</v>
      </c>
      <c r="DA140">
        <v>0.19083159999999999</v>
      </c>
      <c r="DB140">
        <v>0.1885182</v>
      </c>
      <c r="DC140">
        <v>0.19591159999999999</v>
      </c>
      <c r="DD140">
        <v>7.4381900000000001E-2</v>
      </c>
      <c r="DE140">
        <v>4.7481700000000002E-2</v>
      </c>
      <c r="DF140">
        <v>6.00172E-2</v>
      </c>
      <c r="DG140">
        <v>1.0877700000000001E-2</v>
      </c>
      <c r="DH140">
        <v>1.5409300000000001E-2</v>
      </c>
      <c r="DI140">
        <v>1.5426E-2</v>
      </c>
    </row>
    <row r="141" spans="1:113" x14ac:dyDescent="0.25">
      <c r="A141" t="str">
        <f t="shared" si="2"/>
        <v>All_5. Offices, Hotels, Finance, Services_All_All_All_All_44079</v>
      </c>
      <c r="B141" t="s">
        <v>155</v>
      </c>
      <c r="C141" t="s">
        <v>187</v>
      </c>
      <c r="D141" t="s">
        <v>2</v>
      </c>
      <c r="E141" t="s">
        <v>41</v>
      </c>
      <c r="F141" t="s">
        <v>2</v>
      </c>
      <c r="G141" t="s">
        <v>2</v>
      </c>
      <c r="H141" t="s">
        <v>2</v>
      </c>
      <c r="I141" t="s">
        <v>2</v>
      </c>
      <c r="J141" s="11">
        <v>44079</v>
      </c>
      <c r="K141">
        <v>15</v>
      </c>
      <c r="L141">
        <v>18</v>
      </c>
      <c r="M141">
        <v>6606</v>
      </c>
      <c r="N141">
        <v>0</v>
      </c>
      <c r="O141">
        <v>0</v>
      </c>
      <c r="P141">
        <v>0</v>
      </c>
      <c r="Q141">
        <v>0</v>
      </c>
      <c r="R141">
        <v>28.288910000000001</v>
      </c>
      <c r="S141">
        <v>27.331600000000002</v>
      </c>
      <c r="T141">
        <v>26.62688</v>
      </c>
      <c r="U141">
        <v>26.267399999999999</v>
      </c>
      <c r="V141">
        <v>26.460450000000002</v>
      </c>
      <c r="W141">
        <v>27.2805</v>
      </c>
      <c r="X141">
        <v>28.36121</v>
      </c>
      <c r="Y141">
        <v>29.778169999999999</v>
      </c>
      <c r="Z141">
        <v>33.352290000000004</v>
      </c>
      <c r="AA141">
        <v>37.091799999999999</v>
      </c>
      <c r="AB141">
        <v>40.02769</v>
      </c>
      <c r="AC141">
        <v>41.898400000000002</v>
      </c>
      <c r="AD141">
        <v>43.034610000000001</v>
      </c>
      <c r="AE141">
        <v>42.794170000000001</v>
      </c>
      <c r="AF141">
        <v>42.858150000000002</v>
      </c>
      <c r="AG141">
        <v>42.800330000000002</v>
      </c>
      <c r="AH141">
        <v>42.691009999999999</v>
      </c>
      <c r="AI141">
        <v>41.821150000000003</v>
      </c>
      <c r="AJ141">
        <v>40.097499999999997</v>
      </c>
      <c r="AK141">
        <v>38.994579999999999</v>
      </c>
      <c r="AL141">
        <v>37.453699999999998</v>
      </c>
      <c r="AM141">
        <v>36.028060000000004</v>
      </c>
      <c r="AN141">
        <v>33.898490000000002</v>
      </c>
      <c r="AO141">
        <v>31.614540000000002</v>
      </c>
      <c r="AP141">
        <v>71.752799999999993</v>
      </c>
      <c r="AQ141">
        <v>71.296109999999999</v>
      </c>
      <c r="AR141">
        <v>70.717190000000002</v>
      </c>
      <c r="AS141">
        <v>70.429109999999994</v>
      </c>
      <c r="AT141">
        <v>70.623530000000002</v>
      </c>
      <c r="AU141">
        <v>70.50685</v>
      </c>
      <c r="AV141">
        <v>70.705860000000001</v>
      </c>
      <c r="AW141">
        <v>75.115390000000005</v>
      </c>
      <c r="AX141">
        <v>81.049260000000004</v>
      </c>
      <c r="AY141">
        <v>86.921310000000005</v>
      </c>
      <c r="AZ141">
        <v>93.66113</v>
      </c>
      <c r="BA141">
        <v>96.648790000000005</v>
      </c>
      <c r="BB141">
        <v>98.775409999999994</v>
      </c>
      <c r="BC141">
        <v>100.83199999999999</v>
      </c>
      <c r="BD141">
        <v>100.0279</v>
      </c>
      <c r="BE141">
        <v>99.16919</v>
      </c>
      <c r="BF141">
        <v>98.061419999999998</v>
      </c>
      <c r="BG141">
        <v>94.358739999999997</v>
      </c>
      <c r="BH141">
        <v>89.802009999999996</v>
      </c>
      <c r="BI141">
        <v>85.554019999999994</v>
      </c>
      <c r="BJ141">
        <v>82.699029999999993</v>
      </c>
      <c r="BK141">
        <v>79.466740000000001</v>
      </c>
      <c r="BL141">
        <v>79.018050000000002</v>
      </c>
      <c r="BM141">
        <v>77.468800000000002</v>
      </c>
      <c r="BN141">
        <v>-6.4479000000000003E-3</v>
      </c>
      <c r="BO141">
        <v>3.0385700000000002E-2</v>
      </c>
      <c r="BP141">
        <v>-5.2905000000000001E-3</v>
      </c>
      <c r="BQ141">
        <v>3.8265599999999997E-2</v>
      </c>
      <c r="BR141">
        <v>6.0619600000000003E-2</v>
      </c>
      <c r="BS141">
        <v>0.13773569999999999</v>
      </c>
      <c r="BT141">
        <v>0.25012909999999999</v>
      </c>
      <c r="BU141">
        <v>0.19298580000000001</v>
      </c>
      <c r="BV141">
        <v>2.2283899999999999E-2</v>
      </c>
      <c r="BW141">
        <v>-1.25512E-2</v>
      </c>
      <c r="BX141">
        <v>-8.0822400000000003E-2</v>
      </c>
      <c r="BY141">
        <v>4.7787700000000002E-2</v>
      </c>
      <c r="BZ141">
        <v>8.4957900000000003E-2</v>
      </c>
      <c r="CA141">
        <v>0.25584709999999999</v>
      </c>
      <c r="CB141">
        <v>0.63781290000000002</v>
      </c>
      <c r="CC141">
        <v>0.50989359999999995</v>
      </c>
      <c r="CD141">
        <v>0.25690570000000001</v>
      </c>
      <c r="CE141">
        <v>0.29933860000000001</v>
      </c>
      <c r="CF141">
        <v>-0.2421085</v>
      </c>
      <c r="CG141">
        <v>-0.87461420000000001</v>
      </c>
      <c r="CH141">
        <v>-0.98549200000000003</v>
      </c>
      <c r="CI141">
        <v>-1.4702869999999999</v>
      </c>
      <c r="CJ141">
        <v>-1.296999</v>
      </c>
      <c r="CK141">
        <v>-0.96738930000000001</v>
      </c>
      <c r="CL141" s="25">
        <v>3.0317199999999999E-2</v>
      </c>
      <c r="CM141" s="25">
        <v>3.9478100000000002E-2</v>
      </c>
      <c r="CN141" s="25">
        <v>3.2503299999999999E-2</v>
      </c>
      <c r="CO141" s="25">
        <v>2.6369400000000001E-2</v>
      </c>
      <c r="CP141" s="25">
        <v>1.9735900000000001E-2</v>
      </c>
      <c r="CQ141" s="25">
        <v>1.2384600000000001E-2</v>
      </c>
      <c r="CR141" s="25">
        <v>1.8308600000000001E-2</v>
      </c>
      <c r="CS141" s="25">
        <v>7.8332000000000002E-3</v>
      </c>
      <c r="CT141" s="25">
        <v>1.0233000000000001E-2</v>
      </c>
      <c r="CU141" s="25">
        <v>1.7818299999999999E-2</v>
      </c>
      <c r="CV141" s="25">
        <v>4.1655900000000003E-2</v>
      </c>
      <c r="CW141" s="25">
        <v>9.2008000000000003E-3</v>
      </c>
      <c r="CX141" s="25">
        <v>1.21142E-2</v>
      </c>
      <c r="CY141" s="25">
        <v>4.8823600000000002E-2</v>
      </c>
      <c r="CZ141" s="25">
        <v>0.22998969999999999</v>
      </c>
      <c r="DA141" s="25">
        <v>0.24615129999999999</v>
      </c>
      <c r="DB141" s="25">
        <v>0.26068140000000001</v>
      </c>
      <c r="DC141" s="25">
        <v>0.37767600000000001</v>
      </c>
      <c r="DD141" s="25">
        <v>0.23748720000000001</v>
      </c>
      <c r="DE141" s="25">
        <v>0.19352340000000001</v>
      </c>
      <c r="DF141" s="25">
        <v>0.20157800000000001</v>
      </c>
      <c r="DG141" s="25">
        <v>1.8676100000000001E-2</v>
      </c>
      <c r="DH141" s="25">
        <v>2.2575700000000001E-2</v>
      </c>
      <c r="DI141" s="25">
        <v>2.1845699999999999E-2</v>
      </c>
    </row>
    <row r="142" spans="1:113" x14ac:dyDescent="0.25">
      <c r="A142" t="str">
        <f t="shared" si="2"/>
        <v>All_5. Offices, Hotels, Finance, Services_All_All_All_All_44080</v>
      </c>
      <c r="B142" t="s">
        <v>155</v>
      </c>
      <c r="C142" t="s">
        <v>187</v>
      </c>
      <c r="D142" t="s">
        <v>2</v>
      </c>
      <c r="E142" t="s">
        <v>41</v>
      </c>
      <c r="F142" t="s">
        <v>2</v>
      </c>
      <c r="G142" t="s">
        <v>2</v>
      </c>
      <c r="H142" t="s">
        <v>2</v>
      </c>
      <c r="I142" t="s">
        <v>2</v>
      </c>
      <c r="J142" s="11">
        <v>44080</v>
      </c>
      <c r="K142">
        <v>15</v>
      </c>
      <c r="L142">
        <v>18</v>
      </c>
      <c r="M142">
        <v>6606</v>
      </c>
      <c r="N142">
        <v>0</v>
      </c>
      <c r="O142">
        <v>0</v>
      </c>
      <c r="P142">
        <v>0</v>
      </c>
      <c r="Q142">
        <v>0</v>
      </c>
      <c r="R142">
        <v>29.986730000000001</v>
      </c>
      <c r="S142">
        <v>28.831320000000002</v>
      </c>
      <c r="T142">
        <v>28.072900000000001</v>
      </c>
      <c r="U142">
        <v>27.649709999999999</v>
      </c>
      <c r="V142">
        <v>27.684190000000001</v>
      </c>
      <c r="W142">
        <v>28.079049999999999</v>
      </c>
      <c r="X142">
        <v>28.80667</v>
      </c>
      <c r="Y142">
        <v>29.772829999999999</v>
      </c>
      <c r="Z142">
        <v>32.805970000000002</v>
      </c>
      <c r="AA142">
        <v>36.325029999999998</v>
      </c>
      <c r="AB142">
        <v>39.240940000000002</v>
      </c>
      <c r="AC142">
        <v>40.846029999999999</v>
      </c>
      <c r="AD142">
        <v>41.798549999999999</v>
      </c>
      <c r="AE142">
        <v>42.387070000000001</v>
      </c>
      <c r="AF142">
        <v>42.931800000000003</v>
      </c>
      <c r="AG142">
        <v>42.773539999999997</v>
      </c>
      <c r="AH142">
        <v>42.416049999999998</v>
      </c>
      <c r="AI142">
        <v>41.458199999999998</v>
      </c>
      <c r="AJ142">
        <v>39.738149999999997</v>
      </c>
      <c r="AK142">
        <v>38.788409999999999</v>
      </c>
      <c r="AL142">
        <v>37.2607</v>
      </c>
      <c r="AM142">
        <v>35.988079999999997</v>
      </c>
      <c r="AN142">
        <v>33.960160000000002</v>
      </c>
      <c r="AO142">
        <v>31.898530000000001</v>
      </c>
      <c r="AP142">
        <v>77.007999999999996</v>
      </c>
      <c r="AQ142">
        <v>76.027640000000005</v>
      </c>
      <c r="AR142">
        <v>74.346649999999997</v>
      </c>
      <c r="AS142">
        <v>74.47484</v>
      </c>
      <c r="AT142">
        <v>75.135589999999993</v>
      </c>
      <c r="AU142">
        <v>75.048109999999994</v>
      </c>
      <c r="AV142">
        <v>75.772869999999998</v>
      </c>
      <c r="AW142">
        <v>83.468220000000002</v>
      </c>
      <c r="AX142">
        <v>89.794719999999998</v>
      </c>
      <c r="AY142">
        <v>96.322590000000005</v>
      </c>
      <c r="AZ142">
        <v>101.8665</v>
      </c>
      <c r="BA142">
        <v>103.6015</v>
      </c>
      <c r="BB142">
        <v>103.706</v>
      </c>
      <c r="BC142">
        <v>104.9789</v>
      </c>
      <c r="BD142">
        <v>103.8142</v>
      </c>
      <c r="BE142">
        <v>101.4375</v>
      </c>
      <c r="BF142">
        <v>97.582949999999997</v>
      </c>
      <c r="BG142">
        <v>93.302769999999995</v>
      </c>
      <c r="BH142">
        <v>86.249790000000004</v>
      </c>
      <c r="BI142">
        <v>82.162700000000001</v>
      </c>
      <c r="BJ142">
        <v>79.331249999999997</v>
      </c>
      <c r="BK142">
        <v>77.85812</v>
      </c>
      <c r="BL142">
        <v>76.601429999999993</v>
      </c>
      <c r="BM142">
        <v>74.873859999999993</v>
      </c>
      <c r="BN142">
        <v>-0.52907559999999998</v>
      </c>
      <c r="BO142">
        <v>-0.47079779999999999</v>
      </c>
      <c r="BP142">
        <v>-0.38373469999999998</v>
      </c>
      <c r="BQ142">
        <v>-0.46489279999999999</v>
      </c>
      <c r="BR142">
        <v>-0.71377849999999998</v>
      </c>
      <c r="BS142">
        <v>-0.31091069999999998</v>
      </c>
      <c r="BT142">
        <v>-0.21262039999999999</v>
      </c>
      <c r="BU142">
        <v>0.23252890000000001</v>
      </c>
      <c r="BV142">
        <v>0.29051009999999999</v>
      </c>
      <c r="BW142">
        <v>0.1879304</v>
      </c>
      <c r="BX142">
        <v>-8.2623000000000002E-3</v>
      </c>
      <c r="BY142">
        <v>2.79019E-2</v>
      </c>
      <c r="BZ142">
        <v>5.6676000000000001E-3</v>
      </c>
      <c r="CA142">
        <v>-4.1869000000000003E-2</v>
      </c>
      <c r="CB142">
        <v>2.7494600000000001E-2</v>
      </c>
      <c r="CC142">
        <v>2.6387299999999999E-2</v>
      </c>
      <c r="CD142">
        <v>-0.2196592</v>
      </c>
      <c r="CE142">
        <v>-0.25541720000000001</v>
      </c>
      <c r="CF142">
        <v>-0.56101109999999998</v>
      </c>
      <c r="CG142">
        <v>-0.9290022</v>
      </c>
      <c r="CH142">
        <v>-1.0037419999999999</v>
      </c>
      <c r="CI142">
        <v>-1.277094</v>
      </c>
      <c r="CJ142">
        <v>-1.193006</v>
      </c>
      <c r="CK142">
        <v>-0.93368669999999998</v>
      </c>
      <c r="CL142" s="25">
        <v>2.9439699999999999E-2</v>
      </c>
      <c r="CM142" s="25">
        <v>3.5191500000000001E-2</v>
      </c>
      <c r="CN142" s="25">
        <v>2.8129500000000002E-2</v>
      </c>
      <c r="CO142" s="25">
        <v>2.4632000000000001E-2</v>
      </c>
      <c r="CP142" s="25">
        <v>1.9493900000000002E-2</v>
      </c>
      <c r="CQ142" s="25">
        <v>1.6799600000000001E-2</v>
      </c>
      <c r="CR142" s="25">
        <v>2.1274700000000001E-2</v>
      </c>
      <c r="CS142" s="25">
        <v>1.22846E-2</v>
      </c>
      <c r="CT142" s="25">
        <v>1.4465E-2</v>
      </c>
      <c r="CU142" s="25">
        <v>3.4306700000000002E-2</v>
      </c>
      <c r="CV142" s="25">
        <v>7.9827099999999998E-2</v>
      </c>
      <c r="CW142" s="25">
        <v>2.3866100000000001E-2</v>
      </c>
      <c r="CX142" s="25">
        <v>2.1844800000000001E-2</v>
      </c>
      <c r="CY142" s="25">
        <v>5.6503999999999999E-2</v>
      </c>
      <c r="CZ142" s="25">
        <v>0.22727420000000001</v>
      </c>
      <c r="DA142" s="25">
        <v>0.23520730000000001</v>
      </c>
      <c r="DB142" s="25">
        <v>0.23522950000000001</v>
      </c>
      <c r="DC142" s="25">
        <v>0.29127340000000002</v>
      </c>
      <c r="DD142" s="25">
        <v>0.1576668</v>
      </c>
      <c r="DE142" s="25">
        <v>9.5856499999999997E-2</v>
      </c>
      <c r="DF142" s="25">
        <v>0.1038157</v>
      </c>
      <c r="DG142" s="25">
        <v>1.0717600000000001E-2</v>
      </c>
      <c r="DH142" s="25">
        <v>2.0955700000000001E-2</v>
      </c>
      <c r="DI142" s="25">
        <v>1.75763E-2</v>
      </c>
    </row>
    <row r="143" spans="1:113" x14ac:dyDescent="0.25">
      <c r="A143" t="str">
        <f t="shared" si="2"/>
        <v>All_5. Offices, Hotels, Finance, Services_All_All_All_All_44081</v>
      </c>
      <c r="B143" t="s">
        <v>155</v>
      </c>
      <c r="C143" t="s">
        <v>187</v>
      </c>
      <c r="D143" t="s">
        <v>2</v>
      </c>
      <c r="E143" t="s">
        <v>41</v>
      </c>
      <c r="F143" t="s">
        <v>2</v>
      </c>
      <c r="G143" t="s">
        <v>2</v>
      </c>
      <c r="H143" t="s">
        <v>2</v>
      </c>
      <c r="I143" t="s">
        <v>2</v>
      </c>
      <c r="J143" s="11">
        <v>44081</v>
      </c>
      <c r="K143">
        <v>15</v>
      </c>
      <c r="L143">
        <v>18</v>
      </c>
      <c r="M143">
        <v>6606</v>
      </c>
      <c r="N143">
        <v>0</v>
      </c>
      <c r="O143">
        <v>0</v>
      </c>
      <c r="P143">
        <v>0</v>
      </c>
      <c r="Q143">
        <v>0</v>
      </c>
      <c r="R143">
        <v>30.317900000000002</v>
      </c>
      <c r="S143">
        <v>29.250679999999999</v>
      </c>
      <c r="T143">
        <v>28.470210000000002</v>
      </c>
      <c r="U143">
        <v>28.13542</v>
      </c>
      <c r="V143">
        <v>28.573619999999998</v>
      </c>
      <c r="W143">
        <v>30.149249999999999</v>
      </c>
      <c r="X143">
        <v>32.112839999999998</v>
      </c>
      <c r="Y143">
        <v>32.799349999999997</v>
      </c>
      <c r="Z143">
        <v>34.377560000000003</v>
      </c>
      <c r="AA143">
        <v>36.386850000000003</v>
      </c>
      <c r="AB143">
        <v>38.203609999999998</v>
      </c>
      <c r="AC143">
        <v>39.006160000000001</v>
      </c>
      <c r="AD143">
        <v>39.471739999999997</v>
      </c>
      <c r="AE143">
        <v>39.522709999999996</v>
      </c>
      <c r="AF143">
        <v>39.467799999999997</v>
      </c>
      <c r="AG143">
        <v>39.22052</v>
      </c>
      <c r="AH143">
        <v>38.815100000000001</v>
      </c>
      <c r="AI143">
        <v>37.721710000000002</v>
      </c>
      <c r="AJ143">
        <v>35.355359999999997</v>
      </c>
      <c r="AK143">
        <v>34.22007</v>
      </c>
      <c r="AL143">
        <v>32.711480000000002</v>
      </c>
      <c r="AM143">
        <v>31.474049999999998</v>
      </c>
      <c r="AN143">
        <v>29.74249</v>
      </c>
      <c r="AO143">
        <v>28.275700000000001</v>
      </c>
      <c r="AP143">
        <v>73.212500000000006</v>
      </c>
      <c r="AQ143">
        <v>72.929410000000004</v>
      </c>
      <c r="AR143">
        <v>71.640299999999996</v>
      </c>
      <c r="AS143">
        <v>71.076070000000001</v>
      </c>
      <c r="AT143">
        <v>69.940169999999995</v>
      </c>
      <c r="AU143">
        <v>69.593320000000006</v>
      </c>
      <c r="AV143">
        <v>68.98836</v>
      </c>
      <c r="AW143">
        <v>72.373249999999999</v>
      </c>
      <c r="AX143">
        <v>73.646839999999997</v>
      </c>
      <c r="AY143">
        <v>77.355580000000003</v>
      </c>
      <c r="AZ143">
        <v>81.072779999999995</v>
      </c>
      <c r="BA143">
        <v>81.691400000000002</v>
      </c>
      <c r="BB143">
        <v>81.969890000000007</v>
      </c>
      <c r="BC143">
        <v>81.224530000000001</v>
      </c>
      <c r="BD143">
        <v>80.91319</v>
      </c>
      <c r="BE143">
        <v>79.616290000000006</v>
      </c>
      <c r="BF143">
        <v>78.651390000000006</v>
      </c>
      <c r="BG143">
        <v>75.795850000000002</v>
      </c>
      <c r="BH143">
        <v>73.510249999999999</v>
      </c>
      <c r="BI143">
        <v>72.41901</v>
      </c>
      <c r="BJ143">
        <v>71.907809999999998</v>
      </c>
      <c r="BK143">
        <v>72.030010000000004</v>
      </c>
      <c r="BL143">
        <v>71.583020000000005</v>
      </c>
      <c r="BM143">
        <v>71.597340000000003</v>
      </c>
      <c r="BN143">
        <v>-0.22506699999999999</v>
      </c>
      <c r="BO143">
        <v>-0.2353507</v>
      </c>
      <c r="BP143">
        <v>-0.25524449999999999</v>
      </c>
      <c r="BQ143">
        <v>-0.1974081</v>
      </c>
      <c r="BR143">
        <v>-0.13010440000000001</v>
      </c>
      <c r="BS143">
        <v>7.6623999999999998E-2</v>
      </c>
      <c r="BT143">
        <v>4.7893400000000003E-2</v>
      </c>
      <c r="BU143">
        <v>-0.45161820000000003</v>
      </c>
      <c r="BV143">
        <v>-0.74647419999999998</v>
      </c>
      <c r="BW143">
        <v>-0.25730910000000001</v>
      </c>
      <c r="BX143">
        <v>0.17367830000000001</v>
      </c>
      <c r="BY143">
        <v>-9.9647700000000006E-2</v>
      </c>
      <c r="BZ143">
        <v>1.10718E-2</v>
      </c>
      <c r="CA143">
        <v>0.1189747</v>
      </c>
      <c r="CB143">
        <v>0.33561180000000002</v>
      </c>
      <c r="CC143">
        <v>7.0074999999999998E-3</v>
      </c>
      <c r="CD143">
        <v>-6.1680800000000001E-2</v>
      </c>
      <c r="CE143">
        <v>-0.37098229999999999</v>
      </c>
      <c r="CF143">
        <v>-0.24667240000000001</v>
      </c>
      <c r="CG143">
        <v>-0.39795799999999998</v>
      </c>
      <c r="CH143">
        <v>-0.59066739999999995</v>
      </c>
      <c r="CI143">
        <v>-0.40161180000000002</v>
      </c>
      <c r="CJ143">
        <v>-0.56109450000000005</v>
      </c>
      <c r="CK143">
        <v>-0.5946496</v>
      </c>
      <c r="CL143" s="25">
        <v>5.7942899999999999E-2</v>
      </c>
      <c r="CM143" s="25">
        <v>5.7258999999999997E-2</v>
      </c>
      <c r="CN143" s="25">
        <v>4.7484199999999997E-2</v>
      </c>
      <c r="CO143" s="25">
        <v>3.9656700000000003E-2</v>
      </c>
      <c r="CP143" s="25">
        <v>3.2624300000000002E-2</v>
      </c>
      <c r="CQ143" s="25">
        <v>2.55213E-2</v>
      </c>
      <c r="CR143" s="25">
        <v>3.27608E-2</v>
      </c>
      <c r="CS143" s="25">
        <v>1.57869E-2</v>
      </c>
      <c r="CT143" s="25">
        <v>2.0400399999999999E-2</v>
      </c>
      <c r="CU143" s="25">
        <v>3.9335000000000002E-2</v>
      </c>
      <c r="CV143" s="25">
        <v>9.7528400000000001E-2</v>
      </c>
      <c r="CW143" s="25">
        <v>3.2947200000000003E-2</v>
      </c>
      <c r="CX143" s="25">
        <v>3.2165899999999997E-2</v>
      </c>
      <c r="CY143" s="25">
        <v>6.0837200000000001E-2</v>
      </c>
      <c r="CZ143" s="25">
        <v>0.11266760000000001</v>
      </c>
      <c r="DA143" s="25">
        <v>0.13933780000000001</v>
      </c>
      <c r="DB143" s="25">
        <v>0.15506710000000001</v>
      </c>
      <c r="DC143" s="25">
        <v>0.28068270000000001</v>
      </c>
      <c r="DD143" s="25">
        <v>0.26389269999999998</v>
      </c>
      <c r="DE143" s="25">
        <v>0.21006430000000001</v>
      </c>
      <c r="DF143" s="25">
        <v>0.1860087</v>
      </c>
      <c r="DG143" s="25">
        <v>1.4800499999999999E-2</v>
      </c>
      <c r="DH143" s="25">
        <v>2.6219599999999999E-2</v>
      </c>
      <c r="DI143" s="25">
        <v>1.8851199999999999E-2</v>
      </c>
    </row>
    <row r="144" spans="1:113" x14ac:dyDescent="0.25">
      <c r="A144" t="str">
        <f t="shared" si="2"/>
        <v>All_5. Offices, Hotels, Finance, Services_All_All_All_All_44104</v>
      </c>
      <c r="B144" t="s">
        <v>155</v>
      </c>
      <c r="C144" t="s">
        <v>187</v>
      </c>
      <c r="D144" t="s">
        <v>2</v>
      </c>
      <c r="E144" t="s">
        <v>41</v>
      </c>
      <c r="F144" t="s">
        <v>2</v>
      </c>
      <c r="G144" t="s">
        <v>2</v>
      </c>
      <c r="H144" t="s">
        <v>2</v>
      </c>
      <c r="I144" t="s">
        <v>2</v>
      </c>
      <c r="J144" s="11">
        <v>44104</v>
      </c>
      <c r="K144">
        <v>15</v>
      </c>
      <c r="L144">
        <v>18</v>
      </c>
      <c r="M144">
        <v>6625</v>
      </c>
      <c r="N144">
        <v>0</v>
      </c>
      <c r="O144">
        <v>0</v>
      </c>
      <c r="P144">
        <v>0</v>
      </c>
      <c r="Q144">
        <v>0</v>
      </c>
      <c r="R144">
        <v>26.837530000000001</v>
      </c>
      <c r="S144">
        <v>25.932120000000001</v>
      </c>
      <c r="T144">
        <v>25.321010000000001</v>
      </c>
      <c r="U144">
        <v>25.047070000000001</v>
      </c>
      <c r="V144">
        <v>25.43573</v>
      </c>
      <c r="W144">
        <v>27.351500000000001</v>
      </c>
      <c r="X144">
        <v>30.293710000000001</v>
      </c>
      <c r="Y144">
        <v>32.345770000000002</v>
      </c>
      <c r="Z144">
        <v>36.024259999999998</v>
      </c>
      <c r="AA144">
        <v>40.204410000000003</v>
      </c>
      <c r="AB144">
        <v>43.936439999999997</v>
      </c>
      <c r="AC144">
        <v>46.24089</v>
      </c>
      <c r="AD144">
        <v>47.627310000000001</v>
      </c>
      <c r="AE144">
        <v>48.435180000000003</v>
      </c>
      <c r="AF144">
        <v>48.694710000000001</v>
      </c>
      <c r="AG144">
        <v>48.655999999999999</v>
      </c>
      <c r="AH144">
        <v>48.152760000000001</v>
      </c>
      <c r="AI144">
        <v>45.657760000000003</v>
      </c>
      <c r="AJ144">
        <v>40.705030000000001</v>
      </c>
      <c r="AK144">
        <v>37.848239999999997</v>
      </c>
      <c r="AL144">
        <v>35.362079999999999</v>
      </c>
      <c r="AM144">
        <v>33.298609999999996</v>
      </c>
      <c r="AN144">
        <v>30.584250000000001</v>
      </c>
      <c r="AO144">
        <v>28.450520000000001</v>
      </c>
      <c r="AP144">
        <v>67.496700000000004</v>
      </c>
      <c r="AQ144">
        <v>67.444649999999996</v>
      </c>
      <c r="AR144">
        <v>66.369050000000001</v>
      </c>
      <c r="AS144">
        <v>68.000889999999998</v>
      </c>
      <c r="AT144">
        <v>68.312849999999997</v>
      </c>
      <c r="AU144">
        <v>69.347840000000005</v>
      </c>
      <c r="AV144">
        <v>70.253479999999996</v>
      </c>
      <c r="AW144">
        <v>75.799639999999997</v>
      </c>
      <c r="AX144">
        <v>82.974059999999994</v>
      </c>
      <c r="AY144">
        <v>88.851600000000005</v>
      </c>
      <c r="AZ144">
        <v>95.028890000000004</v>
      </c>
      <c r="BA144">
        <v>97.625169999999997</v>
      </c>
      <c r="BB144">
        <v>97.118610000000004</v>
      </c>
      <c r="BC144">
        <v>96.296329999999998</v>
      </c>
      <c r="BD144">
        <v>96.022949999999994</v>
      </c>
      <c r="BE144">
        <v>97.14922</v>
      </c>
      <c r="BF144">
        <v>96.317920000000001</v>
      </c>
      <c r="BG144">
        <v>90.370260000000002</v>
      </c>
      <c r="BH144">
        <v>84.842349999999996</v>
      </c>
      <c r="BI144">
        <v>81.540710000000004</v>
      </c>
      <c r="BJ144">
        <v>77.41498</v>
      </c>
      <c r="BK144">
        <v>75.487210000000005</v>
      </c>
      <c r="BL144">
        <v>73.761700000000005</v>
      </c>
      <c r="BM144">
        <v>72.884100000000004</v>
      </c>
      <c r="BN144">
        <v>0.13229730000000001</v>
      </c>
      <c r="BO144">
        <v>0.1118989</v>
      </c>
      <c r="BP144">
        <v>5.56585E-2</v>
      </c>
      <c r="BQ144">
        <v>0.10567799999999999</v>
      </c>
      <c r="BR144">
        <v>6.7177100000000003E-2</v>
      </c>
      <c r="BS144">
        <v>3.8157499999999997E-2</v>
      </c>
      <c r="BT144">
        <v>0.15740170000000001</v>
      </c>
      <c r="BU144">
        <v>0.26457009999999997</v>
      </c>
      <c r="BV144">
        <v>0.18442149999999999</v>
      </c>
      <c r="BW144">
        <v>1.31766E-2</v>
      </c>
      <c r="BX144">
        <v>-8.7866899999999998E-2</v>
      </c>
      <c r="BY144">
        <v>5.3086399999999999E-2</v>
      </c>
      <c r="BZ144">
        <v>8.72478E-2</v>
      </c>
      <c r="CA144">
        <v>0.28194330000000001</v>
      </c>
      <c r="CB144">
        <v>0.65731220000000001</v>
      </c>
      <c r="CC144">
        <v>0.51776290000000003</v>
      </c>
      <c r="CD144">
        <v>0.26784289999999999</v>
      </c>
      <c r="CE144">
        <v>0.2622795</v>
      </c>
      <c r="CF144">
        <v>-0.1951985</v>
      </c>
      <c r="CG144">
        <v>-0.66733679999999995</v>
      </c>
      <c r="CH144">
        <v>-0.77606350000000002</v>
      </c>
      <c r="CI144">
        <v>-0.99235640000000003</v>
      </c>
      <c r="CJ144">
        <v>-0.76179949999999996</v>
      </c>
      <c r="CK144">
        <v>-0.57339390000000001</v>
      </c>
      <c r="CL144" s="25">
        <v>2.5394199999999999E-2</v>
      </c>
      <c r="CM144" s="25">
        <v>3.30412E-2</v>
      </c>
      <c r="CN144" s="25">
        <v>2.71664E-2</v>
      </c>
      <c r="CO144" s="25">
        <v>2.2125700000000002E-2</v>
      </c>
      <c r="CP144" s="25">
        <v>1.8054299999999999E-2</v>
      </c>
      <c r="CQ144" s="25">
        <v>1.3524E-2</v>
      </c>
      <c r="CR144" s="25">
        <v>1.53198E-2</v>
      </c>
      <c r="CS144" s="25">
        <v>5.9309000000000002E-3</v>
      </c>
      <c r="CT144" s="25">
        <v>8.4548000000000002E-3</v>
      </c>
      <c r="CU144" s="25">
        <v>1.26135E-2</v>
      </c>
      <c r="CV144" s="25">
        <v>3.2734600000000003E-2</v>
      </c>
      <c r="CW144" s="25">
        <v>7.8178999999999992E-3</v>
      </c>
      <c r="CX144" s="25">
        <v>9.0132000000000007E-3</v>
      </c>
      <c r="CY144" s="25">
        <v>3.3120499999999997E-2</v>
      </c>
      <c r="CZ144" s="25">
        <v>0.18476870000000001</v>
      </c>
      <c r="DA144" s="25">
        <v>0.21130969999999999</v>
      </c>
      <c r="DB144" s="25">
        <v>0.2303172</v>
      </c>
      <c r="DC144" s="25">
        <v>0.24428330000000001</v>
      </c>
      <c r="DD144" s="25">
        <v>0.1101376</v>
      </c>
      <c r="DE144" s="25">
        <v>7.4767200000000006E-2</v>
      </c>
      <c r="DF144" s="25">
        <v>7.4756100000000006E-2</v>
      </c>
      <c r="DG144" s="25">
        <v>1.0039299999999999E-2</v>
      </c>
      <c r="DH144" s="25">
        <v>1.38034E-2</v>
      </c>
      <c r="DI144" s="25">
        <v>1.29961E-2</v>
      </c>
    </row>
    <row r="145" spans="1:113" x14ac:dyDescent="0.25">
      <c r="A145" t="str">
        <f t="shared" si="2"/>
        <v>All_5. Offices, Hotels, Finance, Services_All_All_All_All_44105</v>
      </c>
      <c r="B145" t="s">
        <v>155</v>
      </c>
      <c r="C145" t="s">
        <v>187</v>
      </c>
      <c r="D145" t="s">
        <v>2</v>
      </c>
      <c r="E145" t="s">
        <v>41</v>
      </c>
      <c r="F145" t="s">
        <v>2</v>
      </c>
      <c r="G145" t="s">
        <v>2</v>
      </c>
      <c r="H145" t="s">
        <v>2</v>
      </c>
      <c r="I145" t="s">
        <v>2</v>
      </c>
      <c r="J145" s="11">
        <v>44105</v>
      </c>
      <c r="K145">
        <v>15</v>
      </c>
      <c r="L145">
        <v>18</v>
      </c>
      <c r="M145">
        <v>6625</v>
      </c>
      <c r="N145">
        <v>0</v>
      </c>
      <c r="O145">
        <v>0</v>
      </c>
      <c r="P145">
        <v>0</v>
      </c>
      <c r="Q145">
        <v>0</v>
      </c>
      <c r="R145">
        <v>27.113620000000001</v>
      </c>
      <c r="S145">
        <v>26.084969999999998</v>
      </c>
      <c r="T145">
        <v>25.353079999999999</v>
      </c>
      <c r="U145">
        <v>25.1938</v>
      </c>
      <c r="V145">
        <v>25.634889999999999</v>
      </c>
      <c r="W145">
        <v>27.563890000000001</v>
      </c>
      <c r="X145">
        <v>30.249690000000001</v>
      </c>
      <c r="Y145">
        <v>32.078899999999997</v>
      </c>
      <c r="Z145">
        <v>35.652410000000003</v>
      </c>
      <c r="AA145">
        <v>39.811590000000002</v>
      </c>
      <c r="AB145">
        <v>43.947339999999997</v>
      </c>
      <c r="AC145">
        <v>46.369459999999997</v>
      </c>
      <c r="AD145">
        <v>47.827730000000003</v>
      </c>
      <c r="AE145">
        <v>48.425829999999998</v>
      </c>
      <c r="AF145">
        <v>47.888300000000001</v>
      </c>
      <c r="AG145">
        <v>48.040129999999998</v>
      </c>
      <c r="AH145">
        <v>47.545169999999999</v>
      </c>
      <c r="AI145">
        <v>45.264769999999999</v>
      </c>
      <c r="AJ145">
        <v>40.691569999999999</v>
      </c>
      <c r="AK145">
        <v>37.950049999999997</v>
      </c>
      <c r="AL145">
        <v>35.55621</v>
      </c>
      <c r="AM145">
        <v>33.50217</v>
      </c>
      <c r="AN145">
        <v>30.790469999999999</v>
      </c>
      <c r="AO145">
        <v>28.40916</v>
      </c>
      <c r="AP145">
        <v>72.838899999999995</v>
      </c>
      <c r="AQ145">
        <v>71.701679999999996</v>
      </c>
      <c r="AR145">
        <v>70.498720000000006</v>
      </c>
      <c r="AS145">
        <v>69.405810000000002</v>
      </c>
      <c r="AT145">
        <v>67.562780000000004</v>
      </c>
      <c r="AU145">
        <v>67.793369999999996</v>
      </c>
      <c r="AV145">
        <v>67.184870000000004</v>
      </c>
      <c r="AW145">
        <v>73.938159999999996</v>
      </c>
      <c r="AX145">
        <v>81.738420000000005</v>
      </c>
      <c r="AY145">
        <v>89.014780000000002</v>
      </c>
      <c r="AZ145">
        <v>94.901560000000003</v>
      </c>
      <c r="BA145">
        <v>97.950980000000001</v>
      </c>
      <c r="BB145">
        <v>99.028199999999998</v>
      </c>
      <c r="BC145">
        <v>98.689400000000006</v>
      </c>
      <c r="BD145">
        <v>96.557900000000004</v>
      </c>
      <c r="BE145">
        <v>94.617009999999993</v>
      </c>
      <c r="BF145">
        <v>92.310130000000001</v>
      </c>
      <c r="BG145">
        <v>87.951260000000005</v>
      </c>
      <c r="BH145">
        <v>82.234570000000005</v>
      </c>
      <c r="BI145">
        <v>77.284559999999999</v>
      </c>
      <c r="BJ145">
        <v>74.543030000000002</v>
      </c>
      <c r="BK145">
        <v>73.177509999999998</v>
      </c>
      <c r="BL145">
        <v>71.396950000000004</v>
      </c>
      <c r="BM145">
        <v>69.471720000000005</v>
      </c>
      <c r="BN145">
        <v>-0.1610703</v>
      </c>
      <c r="BO145">
        <v>-0.10638789999999999</v>
      </c>
      <c r="BP145">
        <v>-5.5251399999999999E-2</v>
      </c>
      <c r="BQ145">
        <v>-2.29865E-2</v>
      </c>
      <c r="BR145">
        <v>0.16552610000000001</v>
      </c>
      <c r="BS145">
        <v>0.19560549999999999</v>
      </c>
      <c r="BT145">
        <v>0.26916580000000001</v>
      </c>
      <c r="BU145">
        <v>0.17823079999999999</v>
      </c>
      <c r="BV145">
        <v>0.12380049999999999</v>
      </c>
      <c r="BW145">
        <v>5.8726899999999999E-2</v>
      </c>
      <c r="BX145">
        <v>-9.9217799999999995E-2</v>
      </c>
      <c r="BY145">
        <v>6.1173600000000002E-2</v>
      </c>
      <c r="BZ145">
        <v>8.6262800000000001E-2</v>
      </c>
      <c r="CA145">
        <v>0.26042199999999999</v>
      </c>
      <c r="CB145">
        <v>0.65742120000000004</v>
      </c>
      <c r="CC145">
        <v>0.52216879999999999</v>
      </c>
      <c r="CD145">
        <v>0.2791169</v>
      </c>
      <c r="CE145">
        <v>0.270708</v>
      </c>
      <c r="CF145">
        <v>-0.12679589999999999</v>
      </c>
      <c r="CG145">
        <v>-0.45652589999999998</v>
      </c>
      <c r="CH145">
        <v>-0.61206950000000004</v>
      </c>
      <c r="CI145">
        <v>-0.6153322</v>
      </c>
      <c r="CJ145">
        <v>-0.44868639999999999</v>
      </c>
      <c r="CK145">
        <v>-0.33517580000000002</v>
      </c>
      <c r="CL145" s="25">
        <v>2.4490100000000001E-2</v>
      </c>
      <c r="CM145" s="25">
        <v>2.99642E-2</v>
      </c>
      <c r="CN145" s="25">
        <v>2.4956900000000001E-2</v>
      </c>
      <c r="CO145" s="25">
        <v>2.05808E-2</v>
      </c>
      <c r="CP145" s="25">
        <v>1.8536199999999999E-2</v>
      </c>
      <c r="CQ145" s="25">
        <v>1.2633500000000001E-2</v>
      </c>
      <c r="CR145" s="25">
        <v>1.61116E-2</v>
      </c>
      <c r="CS145" s="25">
        <v>6.0219999999999996E-3</v>
      </c>
      <c r="CT145" s="25">
        <v>8.2567999999999999E-3</v>
      </c>
      <c r="CU145" s="25">
        <v>1.30405E-2</v>
      </c>
      <c r="CV145" s="25">
        <v>2.5051299999999999E-2</v>
      </c>
      <c r="CW145" s="25">
        <v>6.8874000000000001E-3</v>
      </c>
      <c r="CX145" s="25">
        <v>9.3267999999999997E-3</v>
      </c>
      <c r="CY145" s="25">
        <v>3.6640600000000002E-2</v>
      </c>
      <c r="CZ145" s="25">
        <v>0.18337049999999999</v>
      </c>
      <c r="DA145" s="25">
        <v>0.18871669999999999</v>
      </c>
      <c r="DB145" s="25">
        <v>0.18921850000000001</v>
      </c>
      <c r="DC145" s="25">
        <v>0.2089423</v>
      </c>
      <c r="DD145" s="25">
        <v>7.57829E-2</v>
      </c>
      <c r="DE145" s="25">
        <v>4.4190699999999999E-2</v>
      </c>
      <c r="DF145" s="25">
        <v>5.4474599999999998E-2</v>
      </c>
      <c r="DG145" s="25">
        <v>1.0112700000000001E-2</v>
      </c>
      <c r="DH145" s="25">
        <v>1.2595200000000001E-2</v>
      </c>
      <c r="DI145" s="25">
        <v>1.36189E-2</v>
      </c>
    </row>
    <row r="146" spans="1:113" x14ac:dyDescent="0.25">
      <c r="A146" t="str">
        <f t="shared" si="2"/>
        <v>All_6. Schools_All_All_All_All_44060</v>
      </c>
      <c r="B146" t="s">
        <v>155</v>
      </c>
      <c r="C146" t="s">
        <v>188</v>
      </c>
      <c r="D146" t="s">
        <v>2</v>
      </c>
      <c r="E146" t="s">
        <v>42</v>
      </c>
      <c r="F146" t="s">
        <v>2</v>
      </c>
      <c r="G146" t="s">
        <v>2</v>
      </c>
      <c r="H146" t="s">
        <v>2</v>
      </c>
      <c r="I146" t="s">
        <v>2</v>
      </c>
      <c r="J146" s="11">
        <v>44060</v>
      </c>
      <c r="K146">
        <v>15</v>
      </c>
      <c r="L146">
        <v>18</v>
      </c>
      <c r="M146">
        <v>734</v>
      </c>
      <c r="N146">
        <v>0</v>
      </c>
      <c r="O146">
        <v>0</v>
      </c>
      <c r="P146">
        <v>0</v>
      </c>
      <c r="Q146">
        <v>0</v>
      </c>
      <c r="R146">
        <v>23.235019999999999</v>
      </c>
      <c r="S146">
        <v>23.097270000000002</v>
      </c>
      <c r="T146">
        <v>22.98432</v>
      </c>
      <c r="U146">
        <v>23.48781</v>
      </c>
      <c r="V146">
        <v>25.012119999999999</v>
      </c>
      <c r="W146">
        <v>30.49335</v>
      </c>
      <c r="X146">
        <v>40.573830000000001</v>
      </c>
      <c r="Y146">
        <v>47.67024</v>
      </c>
      <c r="Z146">
        <v>49.642490000000002</v>
      </c>
      <c r="AA146">
        <v>48.691249999999997</v>
      </c>
      <c r="AB146">
        <v>46.549309999999998</v>
      </c>
      <c r="AC146">
        <v>48.578659999999999</v>
      </c>
      <c r="AD146">
        <v>48.340400000000002</v>
      </c>
      <c r="AE146">
        <v>49.180010000000003</v>
      </c>
      <c r="AF146">
        <v>46.13232</v>
      </c>
      <c r="AG146">
        <v>41.873480000000001</v>
      </c>
      <c r="AH146">
        <v>33.618479999999998</v>
      </c>
      <c r="AI146">
        <v>29.057829999999999</v>
      </c>
      <c r="AJ146">
        <v>28.64376</v>
      </c>
      <c r="AK146">
        <v>30.04645</v>
      </c>
      <c r="AL146">
        <v>29.102540000000001</v>
      </c>
      <c r="AM146">
        <v>28.561810000000001</v>
      </c>
      <c r="AN146">
        <v>26.76848</v>
      </c>
      <c r="AO146">
        <v>24.418040000000001</v>
      </c>
      <c r="AP146">
        <v>72.2607</v>
      </c>
      <c r="AQ146">
        <v>71.92595</v>
      </c>
      <c r="AR146">
        <v>71.564030000000002</v>
      </c>
      <c r="AS146">
        <v>71.043329999999997</v>
      </c>
      <c r="AT146">
        <v>71.396860000000004</v>
      </c>
      <c r="AU146">
        <v>71.882429999999999</v>
      </c>
      <c r="AV146">
        <v>72.652619999999999</v>
      </c>
      <c r="AW146">
        <v>74.764759999999995</v>
      </c>
      <c r="AX146">
        <v>76.516199999999998</v>
      </c>
      <c r="AY146">
        <v>78.335909999999998</v>
      </c>
      <c r="AZ146">
        <v>83.550030000000007</v>
      </c>
      <c r="BA146">
        <v>86.990250000000003</v>
      </c>
      <c r="BB146">
        <v>87.905029999999996</v>
      </c>
      <c r="BC146">
        <v>89.671319999999994</v>
      </c>
      <c r="BD146">
        <v>92.407539999999997</v>
      </c>
      <c r="BE146">
        <v>91.816479999999999</v>
      </c>
      <c r="BF146">
        <v>88.937070000000006</v>
      </c>
      <c r="BG146">
        <v>86.808880000000002</v>
      </c>
      <c r="BH146">
        <v>81.666110000000003</v>
      </c>
      <c r="BI146">
        <v>77.285799999999995</v>
      </c>
      <c r="BJ146">
        <v>74.664109999999994</v>
      </c>
      <c r="BK146">
        <v>73.161389999999997</v>
      </c>
      <c r="BL146">
        <v>72.910449999999997</v>
      </c>
      <c r="BM146">
        <v>72.634429999999995</v>
      </c>
      <c r="BN146">
        <v>0.19705020000000001</v>
      </c>
      <c r="BO146">
        <v>0.25241999999999998</v>
      </c>
      <c r="BP146">
        <v>0.3744537</v>
      </c>
      <c r="BQ146">
        <v>0.60142709999999999</v>
      </c>
      <c r="BR146">
        <v>0.47408139999999999</v>
      </c>
      <c r="BS146">
        <v>0.92319359999999995</v>
      </c>
      <c r="BT146">
        <v>1.1093440000000001</v>
      </c>
      <c r="BU146">
        <v>0.1820059</v>
      </c>
      <c r="BV146">
        <v>-1.256982</v>
      </c>
      <c r="BW146">
        <v>-2.499034</v>
      </c>
      <c r="BX146">
        <v>-0.8837024</v>
      </c>
      <c r="BY146">
        <v>-0.48526599999999998</v>
      </c>
      <c r="BZ146">
        <v>0.72115459999999998</v>
      </c>
      <c r="CA146">
        <v>0.78106710000000001</v>
      </c>
      <c r="CB146">
        <v>1.2185870000000001</v>
      </c>
      <c r="CC146">
        <v>5.6988400000000002E-2</v>
      </c>
      <c r="CD146">
        <v>-2.3586640000000001</v>
      </c>
      <c r="CE146">
        <v>-1.8084480000000001</v>
      </c>
      <c r="CF146">
        <v>-0.46871259999999998</v>
      </c>
      <c r="CG146">
        <v>0.2243301</v>
      </c>
      <c r="CH146">
        <v>-4.56301E-2</v>
      </c>
      <c r="CI146">
        <v>-0.18122279999999999</v>
      </c>
      <c r="CJ146">
        <v>-9.60506E-2</v>
      </c>
      <c r="CK146">
        <v>5.4696599999999998E-2</v>
      </c>
      <c r="CL146" s="25">
        <v>0.1255472</v>
      </c>
      <c r="CM146" s="25">
        <v>6.43373E-2</v>
      </c>
      <c r="CN146" s="25">
        <v>8.8815199999999997E-2</v>
      </c>
      <c r="CO146" s="25">
        <v>9.7234000000000001E-2</v>
      </c>
      <c r="CP146" s="25">
        <v>0.1474154</v>
      </c>
      <c r="CQ146" s="25">
        <v>0.2358015</v>
      </c>
      <c r="CR146" s="25">
        <v>0.3317562</v>
      </c>
      <c r="CS146" s="25">
        <v>0.24530569999999999</v>
      </c>
      <c r="CT146" s="25">
        <v>0.1939362</v>
      </c>
      <c r="CU146" s="25">
        <v>0.29361540000000003</v>
      </c>
      <c r="CV146" s="25">
        <v>0.72999899999999995</v>
      </c>
      <c r="CW146" s="25">
        <v>0.93299900000000002</v>
      </c>
      <c r="CX146" s="25">
        <v>1.1260730000000001</v>
      </c>
      <c r="CY146" s="25">
        <v>1.1718360000000001</v>
      </c>
      <c r="CZ146" s="25">
        <v>1.275296</v>
      </c>
      <c r="DA146" s="25">
        <v>1.2314989999999999</v>
      </c>
      <c r="DB146" s="25">
        <v>0.57484869999999999</v>
      </c>
      <c r="DC146" s="25">
        <v>0.4152749</v>
      </c>
      <c r="DD146" s="25">
        <v>0.32145509999999999</v>
      </c>
      <c r="DE146" s="25">
        <v>0.19636100000000001</v>
      </c>
      <c r="DF146" s="25">
        <v>0.13670479999999999</v>
      </c>
      <c r="DG146" s="25">
        <v>0.1040315</v>
      </c>
      <c r="DH146" s="25">
        <v>6.0733099999999998E-2</v>
      </c>
      <c r="DI146" s="25">
        <v>5.6822400000000002E-2</v>
      </c>
    </row>
    <row r="147" spans="1:113" x14ac:dyDescent="0.25">
      <c r="A147" t="str">
        <f t="shared" si="2"/>
        <v>All_6. Schools_All_All_All_All_44061</v>
      </c>
      <c r="B147" t="s">
        <v>155</v>
      </c>
      <c r="C147" t="s">
        <v>188</v>
      </c>
      <c r="D147" t="s">
        <v>2</v>
      </c>
      <c r="E147" t="s">
        <v>42</v>
      </c>
      <c r="F147" t="s">
        <v>2</v>
      </c>
      <c r="G147" t="s">
        <v>2</v>
      </c>
      <c r="H147" t="s">
        <v>2</v>
      </c>
      <c r="I147" t="s">
        <v>2</v>
      </c>
      <c r="J147" s="11">
        <v>44061</v>
      </c>
      <c r="K147">
        <v>15</v>
      </c>
      <c r="L147">
        <v>18</v>
      </c>
      <c r="M147">
        <v>734</v>
      </c>
      <c r="N147">
        <v>0</v>
      </c>
      <c r="O147">
        <v>0</v>
      </c>
      <c r="P147">
        <v>0</v>
      </c>
      <c r="Q147">
        <v>0</v>
      </c>
      <c r="R147">
        <v>24.019269999999999</v>
      </c>
      <c r="S147">
        <v>23.729389999999999</v>
      </c>
      <c r="T147">
        <v>23.684920000000002</v>
      </c>
      <c r="U147">
        <v>23.79233</v>
      </c>
      <c r="V147">
        <v>25.154399999999999</v>
      </c>
      <c r="W147">
        <v>30.296790000000001</v>
      </c>
      <c r="X147">
        <v>39.856760000000001</v>
      </c>
      <c r="Y147">
        <v>46.375630000000001</v>
      </c>
      <c r="Z147">
        <v>48.150550000000003</v>
      </c>
      <c r="AA147">
        <v>49.558309999999999</v>
      </c>
      <c r="AB147">
        <v>52.282699999999998</v>
      </c>
      <c r="AC147">
        <v>56.126959999999997</v>
      </c>
      <c r="AD147">
        <v>56.433329999999998</v>
      </c>
      <c r="AE147">
        <v>53.555410000000002</v>
      </c>
      <c r="AF147">
        <v>47.283839999999998</v>
      </c>
      <c r="AG147">
        <v>41.804989999999997</v>
      </c>
      <c r="AH147">
        <v>34.099879999999999</v>
      </c>
      <c r="AI147">
        <v>29.93064</v>
      </c>
      <c r="AJ147">
        <v>29.770630000000001</v>
      </c>
      <c r="AK147">
        <v>30.77514</v>
      </c>
      <c r="AL147">
        <v>29.666689999999999</v>
      </c>
      <c r="AM147">
        <v>29.329840000000001</v>
      </c>
      <c r="AN147">
        <v>27.401119999999999</v>
      </c>
      <c r="AO147">
        <v>25.35493</v>
      </c>
      <c r="AP147">
        <v>72.015500000000003</v>
      </c>
      <c r="AQ147">
        <v>71.887500000000003</v>
      </c>
      <c r="AR147">
        <v>71.796109999999999</v>
      </c>
      <c r="AS147">
        <v>72.346369999999993</v>
      </c>
      <c r="AT147">
        <v>72.70044</v>
      </c>
      <c r="AU147">
        <v>72.911929999999998</v>
      </c>
      <c r="AV147">
        <v>74.117469999999997</v>
      </c>
      <c r="AW147">
        <v>78.088769999999997</v>
      </c>
      <c r="AX147">
        <v>81.242050000000006</v>
      </c>
      <c r="AY147">
        <v>88.473709999999997</v>
      </c>
      <c r="AZ147">
        <v>92.41131</v>
      </c>
      <c r="BA147">
        <v>95.983750000000001</v>
      </c>
      <c r="BB147">
        <v>95.549530000000004</v>
      </c>
      <c r="BC147">
        <v>87.674539999999993</v>
      </c>
      <c r="BD147">
        <v>86.551119999999997</v>
      </c>
      <c r="BE147">
        <v>86.359020000000001</v>
      </c>
      <c r="BF147">
        <v>87.693190000000001</v>
      </c>
      <c r="BG147">
        <v>85.814769999999996</v>
      </c>
      <c r="BH147">
        <v>81.332269999999994</v>
      </c>
      <c r="BI147">
        <v>78.773390000000006</v>
      </c>
      <c r="BJ147">
        <v>76.954759999999993</v>
      </c>
      <c r="BK147">
        <v>75.714039999999997</v>
      </c>
      <c r="BL147">
        <v>74.648669999999996</v>
      </c>
      <c r="BM147">
        <v>74.253489999999999</v>
      </c>
      <c r="BN147">
        <v>3.1912000000000003E-2</v>
      </c>
      <c r="BO147">
        <v>1.8450000000000001E-2</v>
      </c>
      <c r="BP147">
        <v>0.15290190000000001</v>
      </c>
      <c r="BQ147">
        <v>0.2240016</v>
      </c>
      <c r="BR147">
        <v>0.45763169999999997</v>
      </c>
      <c r="BS147">
        <v>0.71826469999999998</v>
      </c>
      <c r="BT147">
        <v>1.0927960000000001</v>
      </c>
      <c r="BU147">
        <v>1.0931340000000001</v>
      </c>
      <c r="BV147">
        <v>-0.82210550000000004</v>
      </c>
      <c r="BW147">
        <v>-3.1515810000000002</v>
      </c>
      <c r="BX147">
        <v>-4.5591270000000002</v>
      </c>
      <c r="BY147">
        <v>-4.4657020000000003</v>
      </c>
      <c r="BZ147">
        <v>-3.5642839999999998</v>
      </c>
      <c r="CA147">
        <v>-2.1945739999999998</v>
      </c>
      <c r="CB147">
        <v>-0.81884040000000002</v>
      </c>
      <c r="CC147">
        <v>-0.80681170000000002</v>
      </c>
      <c r="CD147">
        <v>-2.140835</v>
      </c>
      <c r="CE147">
        <v>-1.4136960000000001</v>
      </c>
      <c r="CF147">
        <v>-0.70476340000000004</v>
      </c>
      <c r="CG147">
        <v>-0.41798150000000001</v>
      </c>
      <c r="CH147">
        <v>-0.16716619999999999</v>
      </c>
      <c r="CI147">
        <v>-0.1665095</v>
      </c>
      <c r="CJ147">
        <v>9.4557699999999995E-2</v>
      </c>
      <c r="CK147">
        <v>1.53825E-2</v>
      </c>
      <c r="CL147" s="25">
        <v>9.2543299999999995E-2</v>
      </c>
      <c r="CM147" s="25">
        <v>7.06875E-2</v>
      </c>
      <c r="CN147" s="25">
        <v>9.1671600000000006E-2</v>
      </c>
      <c r="CO147" s="25">
        <v>8.6833499999999994E-2</v>
      </c>
      <c r="CP147" s="25">
        <v>0.1176465</v>
      </c>
      <c r="CQ147" s="25">
        <v>0.15334429999999999</v>
      </c>
      <c r="CR147" s="25">
        <v>0.27244170000000001</v>
      </c>
      <c r="CS147" s="25">
        <v>0.17613819999999999</v>
      </c>
      <c r="CT147" s="25">
        <v>9.6136399999999997E-2</v>
      </c>
      <c r="CU147" s="25">
        <v>0.30300329999999998</v>
      </c>
      <c r="CV147" s="25">
        <v>0.66428529999999997</v>
      </c>
      <c r="CW147" s="25">
        <v>0.93961050000000002</v>
      </c>
      <c r="CX147" s="25">
        <v>1.0851789999999999</v>
      </c>
      <c r="CY147" s="25">
        <v>1.086668</v>
      </c>
      <c r="CZ147" s="25">
        <v>1.183424</v>
      </c>
      <c r="DA147" s="25">
        <v>1.1122639999999999</v>
      </c>
      <c r="DB147" s="25">
        <v>0.59806859999999995</v>
      </c>
      <c r="DC147" s="25">
        <v>0.42979420000000002</v>
      </c>
      <c r="DD147" s="25">
        <v>0.31848090000000001</v>
      </c>
      <c r="DE147" s="25">
        <v>0.1955614</v>
      </c>
      <c r="DF147" s="25">
        <v>0.14262340000000001</v>
      </c>
      <c r="DG147" s="25">
        <v>0.16187599999999999</v>
      </c>
      <c r="DH147" s="25">
        <v>2.50657E-2</v>
      </c>
      <c r="DI147" s="25">
        <v>3.8831299999999999E-2</v>
      </c>
    </row>
    <row r="148" spans="1:113" x14ac:dyDescent="0.25">
      <c r="A148" t="str">
        <f t="shared" si="2"/>
        <v>All_6. Schools_All_All_All_All_44062</v>
      </c>
      <c r="B148" t="s">
        <v>155</v>
      </c>
      <c r="C148" t="s">
        <v>188</v>
      </c>
      <c r="D148" t="s">
        <v>2</v>
      </c>
      <c r="E148" t="s">
        <v>42</v>
      </c>
      <c r="F148" t="s">
        <v>2</v>
      </c>
      <c r="G148" t="s">
        <v>2</v>
      </c>
      <c r="H148" t="s">
        <v>2</v>
      </c>
      <c r="I148" t="s">
        <v>2</v>
      </c>
      <c r="J148" s="11">
        <v>44062</v>
      </c>
      <c r="K148">
        <v>15</v>
      </c>
      <c r="L148">
        <v>18</v>
      </c>
      <c r="M148">
        <v>734</v>
      </c>
      <c r="N148">
        <v>0</v>
      </c>
      <c r="O148">
        <v>0</v>
      </c>
      <c r="P148">
        <v>0</v>
      </c>
      <c r="Q148">
        <v>0</v>
      </c>
      <c r="R148">
        <v>24.462820000000001</v>
      </c>
      <c r="S148">
        <v>24.447089999999999</v>
      </c>
      <c r="T148">
        <v>24.107320000000001</v>
      </c>
      <c r="U148">
        <v>24.147749999999998</v>
      </c>
      <c r="V148">
        <v>25.206890000000001</v>
      </c>
      <c r="W148">
        <v>30.276990000000001</v>
      </c>
      <c r="X148">
        <v>39.390590000000003</v>
      </c>
      <c r="Y148">
        <v>46.051740000000002</v>
      </c>
      <c r="Z148">
        <v>49.06465</v>
      </c>
      <c r="AA148">
        <v>49.558689999999999</v>
      </c>
      <c r="AB148">
        <v>51.597090000000001</v>
      </c>
      <c r="AC148">
        <v>52.662779999999998</v>
      </c>
      <c r="AD148">
        <v>52.333350000000003</v>
      </c>
      <c r="AE148">
        <v>52.040230000000001</v>
      </c>
      <c r="AF148">
        <v>47.879069999999999</v>
      </c>
      <c r="AG148">
        <v>43.139389999999999</v>
      </c>
      <c r="AH148">
        <v>35.280369999999998</v>
      </c>
      <c r="AI148">
        <v>30.37773</v>
      </c>
      <c r="AJ148">
        <v>29.51267</v>
      </c>
      <c r="AK148">
        <v>30.803809999999999</v>
      </c>
      <c r="AL148">
        <v>29.54956</v>
      </c>
      <c r="AM148">
        <v>29.247869999999999</v>
      </c>
      <c r="AN148">
        <v>26.79439</v>
      </c>
      <c r="AO148">
        <v>25.332090000000001</v>
      </c>
      <c r="AP148">
        <v>74.247600000000006</v>
      </c>
      <c r="AQ148">
        <v>73.847790000000003</v>
      </c>
      <c r="AR148">
        <v>73.862409999999997</v>
      </c>
      <c r="AS148">
        <v>72.767799999999994</v>
      </c>
      <c r="AT148">
        <v>72.608109999999996</v>
      </c>
      <c r="AU148">
        <v>71.774699999999996</v>
      </c>
      <c r="AV148">
        <v>72.556640000000002</v>
      </c>
      <c r="AW148">
        <v>76.48939</v>
      </c>
      <c r="AX148">
        <v>81.29298</v>
      </c>
      <c r="AY148">
        <v>85.147030000000001</v>
      </c>
      <c r="AZ148">
        <v>88.560659999999999</v>
      </c>
      <c r="BA148">
        <v>90.70617</v>
      </c>
      <c r="BB148">
        <v>89.442670000000007</v>
      </c>
      <c r="BC148">
        <v>89.653180000000006</v>
      </c>
      <c r="BD148">
        <v>88.517740000000003</v>
      </c>
      <c r="BE148">
        <v>88.368210000000005</v>
      </c>
      <c r="BF148">
        <v>87.714650000000006</v>
      </c>
      <c r="BG148">
        <v>86.267409999999998</v>
      </c>
      <c r="BH148">
        <v>80.424490000000006</v>
      </c>
      <c r="BI148">
        <v>77.284970000000001</v>
      </c>
      <c r="BJ148">
        <v>75.708079999999995</v>
      </c>
      <c r="BK148">
        <v>75.482650000000007</v>
      </c>
      <c r="BL148">
        <v>74.026049999999998</v>
      </c>
      <c r="BM148">
        <v>73.860690000000005</v>
      </c>
      <c r="BN148">
        <v>-0.10274270000000001</v>
      </c>
      <c r="BO148">
        <v>-9.66944E-2</v>
      </c>
      <c r="BP148">
        <v>1.6503199999999999E-2</v>
      </c>
      <c r="BQ148">
        <v>9.96528E-2</v>
      </c>
      <c r="BR148">
        <v>0.45037199999999999</v>
      </c>
      <c r="BS148">
        <v>0.85311800000000004</v>
      </c>
      <c r="BT148">
        <v>1.170037</v>
      </c>
      <c r="BU148">
        <v>1.0697220000000001</v>
      </c>
      <c r="BV148">
        <v>-0.84768690000000002</v>
      </c>
      <c r="BW148">
        <v>-3.3541989999999999</v>
      </c>
      <c r="BX148">
        <v>-4.5082329999999997</v>
      </c>
      <c r="BY148">
        <v>-4.1681749999999997</v>
      </c>
      <c r="BZ148">
        <v>-3.1606649999999998</v>
      </c>
      <c r="CA148">
        <v>-2.216288</v>
      </c>
      <c r="CB148">
        <v>-1.036483</v>
      </c>
      <c r="CC148">
        <v>-1.1827030000000001</v>
      </c>
      <c r="CD148">
        <v>-2.1775899999999999</v>
      </c>
      <c r="CE148">
        <v>-1.578843</v>
      </c>
      <c r="CF148">
        <v>-0.65252399999999999</v>
      </c>
      <c r="CG148">
        <v>-0.28096690000000002</v>
      </c>
      <c r="CH148">
        <v>-0.1106733</v>
      </c>
      <c r="CI148">
        <v>-0.1937133</v>
      </c>
      <c r="CJ148">
        <v>9.7592999999999999E-2</v>
      </c>
      <c r="CK148">
        <v>2.8261399999999999E-2</v>
      </c>
      <c r="CL148" s="25">
        <v>9.3704200000000001E-2</v>
      </c>
      <c r="CM148" s="25">
        <v>7.47781E-2</v>
      </c>
      <c r="CN148" s="25">
        <v>8.6154300000000003E-2</v>
      </c>
      <c r="CO148" s="25">
        <v>9.1095499999999996E-2</v>
      </c>
      <c r="CP148" s="25">
        <v>0.1169289</v>
      </c>
      <c r="CQ148" s="25">
        <v>0.14839289999999999</v>
      </c>
      <c r="CR148" s="25">
        <v>0.26766030000000002</v>
      </c>
      <c r="CS148" s="25">
        <v>0.17418459999999999</v>
      </c>
      <c r="CT148" s="25">
        <v>9.6209900000000001E-2</v>
      </c>
      <c r="CU148" s="25">
        <v>0.3051856</v>
      </c>
      <c r="CV148" s="25">
        <v>0.66022159999999996</v>
      </c>
      <c r="CW148" s="25">
        <v>0.9073367</v>
      </c>
      <c r="CX148" s="25">
        <v>1.0782769999999999</v>
      </c>
      <c r="CY148" s="25">
        <v>1.0825750000000001</v>
      </c>
      <c r="CZ148" s="25">
        <v>1.158223</v>
      </c>
      <c r="DA148" s="25">
        <v>1.063539</v>
      </c>
      <c r="DB148" s="25">
        <v>0.57399319999999998</v>
      </c>
      <c r="DC148" s="25">
        <v>0.40119519999999997</v>
      </c>
      <c r="DD148" s="25">
        <v>0.3044944</v>
      </c>
      <c r="DE148" s="25">
        <v>0.19678100000000001</v>
      </c>
      <c r="DF148" s="25">
        <v>0.14443909999999999</v>
      </c>
      <c r="DG148" s="25">
        <v>0.16476370000000001</v>
      </c>
      <c r="DH148" s="25">
        <v>2.3020100000000002E-2</v>
      </c>
      <c r="DI148" s="25">
        <v>3.7864200000000001E-2</v>
      </c>
    </row>
    <row r="149" spans="1:113" x14ac:dyDescent="0.25">
      <c r="A149" t="str">
        <f t="shared" si="2"/>
        <v>All_6. Schools_All_All_All_All_44063</v>
      </c>
      <c r="B149" t="s">
        <v>155</v>
      </c>
      <c r="C149" t="s">
        <v>188</v>
      </c>
      <c r="D149" t="s">
        <v>2</v>
      </c>
      <c r="E149" t="s">
        <v>42</v>
      </c>
      <c r="F149" t="s">
        <v>2</v>
      </c>
      <c r="G149" t="s">
        <v>2</v>
      </c>
      <c r="H149" t="s">
        <v>2</v>
      </c>
      <c r="I149" t="s">
        <v>2</v>
      </c>
      <c r="J149" s="11">
        <v>44063</v>
      </c>
      <c r="K149">
        <v>15</v>
      </c>
      <c r="L149">
        <v>18</v>
      </c>
      <c r="M149">
        <v>734</v>
      </c>
      <c r="N149">
        <v>0</v>
      </c>
      <c r="O149">
        <v>0</v>
      </c>
      <c r="P149">
        <v>0</v>
      </c>
      <c r="Q149">
        <v>0</v>
      </c>
      <c r="R149">
        <v>24.672940000000001</v>
      </c>
      <c r="S149">
        <v>24.14255</v>
      </c>
      <c r="T149">
        <v>23.80829</v>
      </c>
      <c r="U149">
        <v>23.89761</v>
      </c>
      <c r="V149">
        <v>24.96762</v>
      </c>
      <c r="W149">
        <v>29.936119999999999</v>
      </c>
      <c r="X149">
        <v>38.278080000000003</v>
      </c>
      <c r="Y149">
        <v>45.024090000000001</v>
      </c>
      <c r="Z149">
        <v>47.279820000000001</v>
      </c>
      <c r="AA149">
        <v>48.476219999999998</v>
      </c>
      <c r="AB149">
        <v>49.317320000000002</v>
      </c>
      <c r="AC149">
        <v>50.230469999999997</v>
      </c>
      <c r="AD149">
        <v>51.090690000000002</v>
      </c>
      <c r="AE149">
        <v>51.963630000000002</v>
      </c>
      <c r="AF149">
        <v>48.871299999999998</v>
      </c>
      <c r="AG149">
        <v>43.388109999999998</v>
      </c>
      <c r="AH149">
        <v>32.761200000000002</v>
      </c>
      <c r="AI149">
        <v>28.350819999999999</v>
      </c>
      <c r="AJ149">
        <v>27.791429999999998</v>
      </c>
      <c r="AK149">
        <v>29.721329999999998</v>
      </c>
      <c r="AL149">
        <v>28.770510000000002</v>
      </c>
      <c r="AM149">
        <v>28.216010000000001</v>
      </c>
      <c r="AN149">
        <v>25.87771</v>
      </c>
      <c r="AO149">
        <v>24.187100000000001</v>
      </c>
      <c r="AP149">
        <v>72.720100000000002</v>
      </c>
      <c r="AQ149">
        <v>71.927139999999994</v>
      </c>
      <c r="AR149">
        <v>71.873660000000001</v>
      </c>
      <c r="AS149">
        <v>71.843810000000005</v>
      </c>
      <c r="AT149">
        <v>70.618600000000001</v>
      </c>
      <c r="AU149">
        <v>71.493120000000005</v>
      </c>
      <c r="AV149">
        <v>71.529820000000001</v>
      </c>
      <c r="AW149">
        <v>73.336330000000004</v>
      </c>
      <c r="AX149">
        <v>78.309010000000001</v>
      </c>
      <c r="AY149">
        <v>83.769260000000003</v>
      </c>
      <c r="AZ149">
        <v>87.086299999999994</v>
      </c>
      <c r="BA149">
        <v>88.247559999999993</v>
      </c>
      <c r="BB149">
        <v>90.09863</v>
      </c>
      <c r="BC149">
        <v>91.802440000000004</v>
      </c>
      <c r="BD149">
        <v>91.405879999999996</v>
      </c>
      <c r="BE149">
        <v>87.454149999999998</v>
      </c>
      <c r="BF149">
        <v>81.058160000000001</v>
      </c>
      <c r="BG149">
        <v>78.666979999999995</v>
      </c>
      <c r="BH149">
        <v>76.685680000000005</v>
      </c>
      <c r="BI149">
        <v>75.707369999999997</v>
      </c>
      <c r="BJ149">
        <v>73.017859999999999</v>
      </c>
      <c r="BK149">
        <v>72.808049999999994</v>
      </c>
      <c r="BL149">
        <v>72.629769999999994</v>
      </c>
      <c r="BM149">
        <v>71.839789999999994</v>
      </c>
      <c r="BN149">
        <v>-1.1531599999999999E-2</v>
      </c>
      <c r="BO149">
        <v>-6.1169999999999996E-4</v>
      </c>
      <c r="BP149">
        <v>0.13612759999999999</v>
      </c>
      <c r="BQ149">
        <v>0.1585606</v>
      </c>
      <c r="BR149">
        <v>0.50730169999999997</v>
      </c>
      <c r="BS149">
        <v>0.88919040000000005</v>
      </c>
      <c r="BT149">
        <v>1.247539</v>
      </c>
      <c r="BU149">
        <v>1.030783</v>
      </c>
      <c r="BV149">
        <v>-0.92852120000000005</v>
      </c>
      <c r="BW149">
        <v>-3.4117639999999998</v>
      </c>
      <c r="BX149">
        <v>-4.4725400000000004</v>
      </c>
      <c r="BY149">
        <v>-4.0708219999999997</v>
      </c>
      <c r="BZ149">
        <v>-3.252119</v>
      </c>
      <c r="CA149">
        <v>-2.3311489999999999</v>
      </c>
      <c r="CB149">
        <v>-1.3484860000000001</v>
      </c>
      <c r="CC149">
        <v>-0.85272380000000003</v>
      </c>
      <c r="CD149">
        <v>-1.1931050000000001</v>
      </c>
      <c r="CE149">
        <v>-0.66242029999999996</v>
      </c>
      <c r="CF149">
        <v>-7.3899900000000004E-2</v>
      </c>
      <c r="CG149">
        <v>-0.16134309999999999</v>
      </c>
      <c r="CH149">
        <v>-6.6248000000000001E-3</v>
      </c>
      <c r="CI149">
        <v>-0.2829874</v>
      </c>
      <c r="CJ149">
        <v>9.3182399999999999E-2</v>
      </c>
      <c r="CK149">
        <v>3.8841300000000002E-2</v>
      </c>
      <c r="CL149" s="25">
        <v>7.0128200000000002E-2</v>
      </c>
      <c r="CM149" s="25">
        <v>6.0397100000000002E-2</v>
      </c>
      <c r="CN149" s="25">
        <v>6.9969000000000003E-2</v>
      </c>
      <c r="CO149" s="25">
        <v>7.3263800000000004E-2</v>
      </c>
      <c r="CP149" s="25">
        <v>9.8218E-2</v>
      </c>
      <c r="CQ149" s="25">
        <v>0.13472049999999999</v>
      </c>
      <c r="CR149" s="25">
        <v>0.23852950000000001</v>
      </c>
      <c r="CS149" s="25">
        <v>0.15348709999999999</v>
      </c>
      <c r="CT149" s="25">
        <v>9.3373999999999999E-2</v>
      </c>
      <c r="CU149" s="25">
        <v>0.2785878</v>
      </c>
      <c r="CV149" s="25">
        <v>0.57818340000000001</v>
      </c>
      <c r="CW149" s="25">
        <v>0.80177419999999999</v>
      </c>
      <c r="CX149" s="25">
        <v>0.94979950000000002</v>
      </c>
      <c r="CY149" s="25">
        <v>0.95899990000000002</v>
      </c>
      <c r="CZ149" s="25">
        <v>1.0399309999999999</v>
      </c>
      <c r="DA149" s="25">
        <v>0.97635640000000001</v>
      </c>
      <c r="DB149" s="25">
        <v>0.52889019999999998</v>
      </c>
      <c r="DC149" s="25">
        <v>0.40157280000000001</v>
      </c>
      <c r="DD149" s="25">
        <v>0.25777919999999999</v>
      </c>
      <c r="DE149" s="25">
        <v>0.14487829999999999</v>
      </c>
      <c r="DF149" s="25">
        <v>0.1178126</v>
      </c>
      <c r="DG149" s="25">
        <v>0.15792030000000001</v>
      </c>
      <c r="DH149" s="25">
        <v>1.76826E-2</v>
      </c>
      <c r="DI149" s="25">
        <v>2.8604600000000001E-2</v>
      </c>
    </row>
    <row r="150" spans="1:113" x14ac:dyDescent="0.25">
      <c r="A150" t="str">
        <f t="shared" si="2"/>
        <v>All_6. Schools_All_All_All_All_44079</v>
      </c>
      <c r="B150" t="s">
        <v>155</v>
      </c>
      <c r="C150" t="s">
        <v>188</v>
      </c>
      <c r="D150" t="s">
        <v>2</v>
      </c>
      <c r="E150" t="s">
        <v>42</v>
      </c>
      <c r="F150" t="s">
        <v>2</v>
      </c>
      <c r="G150" t="s">
        <v>2</v>
      </c>
      <c r="H150" t="s">
        <v>2</v>
      </c>
      <c r="I150" t="s">
        <v>2</v>
      </c>
      <c r="J150" s="11">
        <v>44079</v>
      </c>
      <c r="K150">
        <v>15</v>
      </c>
      <c r="L150">
        <v>18</v>
      </c>
      <c r="M150">
        <v>736</v>
      </c>
      <c r="N150">
        <v>0</v>
      </c>
      <c r="O150">
        <v>0</v>
      </c>
      <c r="P150">
        <v>0</v>
      </c>
      <c r="Q150">
        <v>0</v>
      </c>
      <c r="R150">
        <v>23.341750000000001</v>
      </c>
      <c r="S150">
        <v>23.108750000000001</v>
      </c>
      <c r="T150">
        <v>22.301010000000002</v>
      </c>
      <c r="U150">
        <v>21.862410000000001</v>
      </c>
      <c r="V150">
        <v>21.790790000000001</v>
      </c>
      <c r="W150">
        <v>22.056450000000002</v>
      </c>
      <c r="X150">
        <v>21.907350000000001</v>
      </c>
      <c r="Y150">
        <v>18.160990000000002</v>
      </c>
      <c r="Z150">
        <v>16.353429999999999</v>
      </c>
      <c r="AA150">
        <v>16.562860000000001</v>
      </c>
      <c r="AB150">
        <v>17.363890000000001</v>
      </c>
      <c r="AC150">
        <v>18.846170000000001</v>
      </c>
      <c r="AD150">
        <v>19.89573</v>
      </c>
      <c r="AE150">
        <v>20.705829999999999</v>
      </c>
      <c r="AF150">
        <v>22.480119999999999</v>
      </c>
      <c r="AG150">
        <v>23.850570000000001</v>
      </c>
      <c r="AH150">
        <v>24.866700000000002</v>
      </c>
      <c r="AI150">
        <v>27.620550000000001</v>
      </c>
      <c r="AJ150">
        <v>30.139109999999999</v>
      </c>
      <c r="AK150">
        <v>30.042290000000001</v>
      </c>
      <c r="AL150">
        <v>28.81166</v>
      </c>
      <c r="AM150">
        <v>27.657119999999999</v>
      </c>
      <c r="AN150">
        <v>26.342220000000001</v>
      </c>
      <c r="AO150">
        <v>25.038219999999999</v>
      </c>
      <c r="AP150">
        <v>71.769900000000007</v>
      </c>
      <c r="AQ150">
        <v>71.106459999999998</v>
      </c>
      <c r="AR150">
        <v>70.746840000000006</v>
      </c>
      <c r="AS150">
        <v>69.625540000000001</v>
      </c>
      <c r="AT150">
        <v>70.924440000000004</v>
      </c>
      <c r="AU150">
        <v>70.228859999999997</v>
      </c>
      <c r="AV150">
        <v>71.040530000000004</v>
      </c>
      <c r="AW150">
        <v>74.552620000000005</v>
      </c>
      <c r="AX150">
        <v>81.761570000000006</v>
      </c>
      <c r="AY150">
        <v>88.619159999999994</v>
      </c>
      <c r="AZ150">
        <v>96.504559999999998</v>
      </c>
      <c r="BA150">
        <v>100.48439999999999</v>
      </c>
      <c r="BB150">
        <v>102.7145</v>
      </c>
      <c r="BC150">
        <v>104.48099999999999</v>
      </c>
      <c r="BD150">
        <v>103.9521</v>
      </c>
      <c r="BE150">
        <v>102.72239999999999</v>
      </c>
      <c r="BF150">
        <v>101.18210000000001</v>
      </c>
      <c r="BG150">
        <v>96.406040000000004</v>
      </c>
      <c r="BH150">
        <v>92.532960000000003</v>
      </c>
      <c r="BI150">
        <v>88.208060000000003</v>
      </c>
      <c r="BJ150">
        <v>86.017229999999998</v>
      </c>
      <c r="BK150">
        <v>81.587689999999995</v>
      </c>
      <c r="BL150">
        <v>79.639960000000002</v>
      </c>
      <c r="BM150">
        <v>78.919989999999999</v>
      </c>
      <c r="BN150">
        <v>6.4590400000000006E-2</v>
      </c>
      <c r="BO150">
        <v>6.5007999999999996E-2</v>
      </c>
      <c r="BP150">
        <v>0.2437993</v>
      </c>
      <c r="BQ150">
        <v>0.45959470000000002</v>
      </c>
      <c r="BR150">
        <v>0.54996199999999995</v>
      </c>
      <c r="BS150">
        <v>1.002656</v>
      </c>
      <c r="BT150">
        <v>1.3415870000000001</v>
      </c>
      <c r="BU150">
        <v>1.0350109999999999</v>
      </c>
      <c r="BV150">
        <v>-0.80262089999999997</v>
      </c>
      <c r="BW150">
        <v>-3.042087</v>
      </c>
      <c r="BX150">
        <v>-4.586443</v>
      </c>
      <c r="BY150">
        <v>-4.6042420000000002</v>
      </c>
      <c r="BZ150">
        <v>-3.9333999999999998</v>
      </c>
      <c r="CA150">
        <v>-2.8134290000000002</v>
      </c>
      <c r="CB150">
        <v>-2.844954</v>
      </c>
      <c r="CC150">
        <v>-3.9031280000000002</v>
      </c>
      <c r="CD150">
        <v>-4.4718</v>
      </c>
      <c r="CE150">
        <v>-3.1257730000000001</v>
      </c>
      <c r="CF150">
        <v>-2.6837629999999999</v>
      </c>
      <c r="CG150">
        <v>-1.330138</v>
      </c>
      <c r="CH150">
        <v>-0.69119609999999998</v>
      </c>
      <c r="CI150">
        <v>0.1740332</v>
      </c>
      <c r="CJ150">
        <v>0.1020093</v>
      </c>
      <c r="CK150">
        <v>-6.1305100000000001E-2</v>
      </c>
      <c r="CL150" s="25">
        <v>4.3037199999999998E-2</v>
      </c>
      <c r="CM150" s="25">
        <v>4.2893599999999997E-2</v>
      </c>
      <c r="CN150" s="25">
        <v>0.1056245</v>
      </c>
      <c r="CO150" s="25">
        <v>4.7539100000000001E-2</v>
      </c>
      <c r="CP150" s="25">
        <v>0.15745690000000001</v>
      </c>
      <c r="CQ150" s="25">
        <v>0.13798469999999999</v>
      </c>
      <c r="CR150" s="25">
        <v>0.18061450000000001</v>
      </c>
      <c r="CS150" s="25">
        <v>0.12699589999999999</v>
      </c>
      <c r="CT150" s="25">
        <v>0.11275060000000001</v>
      </c>
      <c r="CU150" s="25">
        <v>0.24330360000000001</v>
      </c>
      <c r="CV150" s="25">
        <v>0.45119219999999999</v>
      </c>
      <c r="CW150" s="25">
        <v>0.58441759999999998</v>
      </c>
      <c r="CX150" s="25">
        <v>0.69014520000000001</v>
      </c>
      <c r="CY150" s="25">
        <v>0.71711590000000003</v>
      </c>
      <c r="CZ150" s="25">
        <v>0.80509419999999998</v>
      </c>
      <c r="DA150" s="25">
        <v>0.73168940000000005</v>
      </c>
      <c r="DB150" s="25">
        <v>0.42835610000000002</v>
      </c>
      <c r="DC150" s="25">
        <v>0.32530500000000001</v>
      </c>
      <c r="DD150" s="25">
        <v>0.27442509999999998</v>
      </c>
      <c r="DE150" s="25">
        <v>0.13600039999999999</v>
      </c>
      <c r="DF150" s="25">
        <v>6.1667100000000002E-2</v>
      </c>
      <c r="DG150" s="25">
        <v>4.5131400000000002E-2</v>
      </c>
      <c r="DH150" s="25">
        <v>1.78356E-2</v>
      </c>
      <c r="DI150" s="25">
        <v>3.1414999999999998E-2</v>
      </c>
    </row>
    <row r="151" spans="1:113" x14ac:dyDescent="0.25">
      <c r="A151" t="str">
        <f t="shared" si="2"/>
        <v>All_6. Schools_All_All_All_All_44080</v>
      </c>
      <c r="B151" t="s">
        <v>155</v>
      </c>
      <c r="C151" t="s">
        <v>188</v>
      </c>
      <c r="D151" t="s">
        <v>2</v>
      </c>
      <c r="E151" t="s">
        <v>42</v>
      </c>
      <c r="F151" t="s">
        <v>2</v>
      </c>
      <c r="G151" t="s">
        <v>2</v>
      </c>
      <c r="H151" t="s">
        <v>2</v>
      </c>
      <c r="I151" t="s">
        <v>2</v>
      </c>
      <c r="J151" s="11">
        <v>44080</v>
      </c>
      <c r="K151">
        <v>15</v>
      </c>
      <c r="L151">
        <v>18</v>
      </c>
      <c r="M151">
        <v>736</v>
      </c>
      <c r="N151">
        <v>0</v>
      </c>
      <c r="O151">
        <v>0</v>
      </c>
      <c r="P151">
        <v>0</v>
      </c>
      <c r="Q151">
        <v>0</v>
      </c>
      <c r="R151">
        <v>24.653590000000001</v>
      </c>
      <c r="S151">
        <v>24.095700000000001</v>
      </c>
      <c r="T151">
        <v>23.554490000000001</v>
      </c>
      <c r="U151">
        <v>23.23039</v>
      </c>
      <c r="V151">
        <v>22.97186</v>
      </c>
      <c r="W151">
        <v>23.089390000000002</v>
      </c>
      <c r="X151">
        <v>22.887509999999999</v>
      </c>
      <c r="Y151">
        <v>19.271609999999999</v>
      </c>
      <c r="Z151">
        <v>17.41404</v>
      </c>
      <c r="AA151">
        <v>17.32254</v>
      </c>
      <c r="AB151">
        <v>18.43704</v>
      </c>
      <c r="AC151">
        <v>19.985340000000001</v>
      </c>
      <c r="AD151">
        <v>21.335570000000001</v>
      </c>
      <c r="AE151">
        <v>23.25469</v>
      </c>
      <c r="AF151">
        <v>25.366119999999999</v>
      </c>
      <c r="AG151">
        <v>27.3598</v>
      </c>
      <c r="AH151">
        <v>28.0426</v>
      </c>
      <c r="AI151">
        <v>29.104970000000002</v>
      </c>
      <c r="AJ151">
        <v>29.893239999999999</v>
      </c>
      <c r="AK151">
        <v>29.461189999999998</v>
      </c>
      <c r="AL151">
        <v>28.205190000000002</v>
      </c>
      <c r="AM151">
        <v>27.875019999999999</v>
      </c>
      <c r="AN151">
        <v>26.726479999999999</v>
      </c>
      <c r="AO151">
        <v>25.503990000000002</v>
      </c>
      <c r="AP151">
        <v>77.390100000000004</v>
      </c>
      <c r="AQ151">
        <v>77.182749999999999</v>
      </c>
      <c r="AR151">
        <v>74.551379999999995</v>
      </c>
      <c r="AS151">
        <v>74.437089999999998</v>
      </c>
      <c r="AT151">
        <v>73.736429999999999</v>
      </c>
      <c r="AU151">
        <v>73.883380000000002</v>
      </c>
      <c r="AV151">
        <v>73.186390000000003</v>
      </c>
      <c r="AW151">
        <v>79.98</v>
      </c>
      <c r="AX151">
        <v>86.933530000000005</v>
      </c>
      <c r="AY151">
        <v>95.294600000000003</v>
      </c>
      <c r="AZ151">
        <v>102.0132</v>
      </c>
      <c r="BA151">
        <v>104.7567</v>
      </c>
      <c r="BB151">
        <v>103.9713</v>
      </c>
      <c r="BC151">
        <v>105.56399999999999</v>
      </c>
      <c r="BD151">
        <v>104.31570000000001</v>
      </c>
      <c r="BE151">
        <v>101.95699999999999</v>
      </c>
      <c r="BF151">
        <v>98.031260000000003</v>
      </c>
      <c r="BG151">
        <v>94.198449999999994</v>
      </c>
      <c r="BH151">
        <v>88.835359999999994</v>
      </c>
      <c r="BI151">
        <v>84.341419999999999</v>
      </c>
      <c r="BJ151">
        <v>80.187709999999996</v>
      </c>
      <c r="BK151">
        <v>77.965710000000001</v>
      </c>
      <c r="BL151">
        <v>76.507570000000001</v>
      </c>
      <c r="BM151">
        <v>74.82893</v>
      </c>
      <c r="BN151">
        <v>-0.2083516</v>
      </c>
      <c r="BO151">
        <v>-0.19226779999999999</v>
      </c>
      <c r="BP151">
        <v>-4.9156199999999997E-2</v>
      </c>
      <c r="BQ151">
        <v>-0.16379779999999999</v>
      </c>
      <c r="BR151">
        <v>0.17973980000000001</v>
      </c>
      <c r="BS151">
        <v>0.4371159</v>
      </c>
      <c r="BT151">
        <v>0.78112890000000001</v>
      </c>
      <c r="BU151">
        <v>0.33239299999999999</v>
      </c>
      <c r="BV151">
        <v>-0.57183969999999995</v>
      </c>
      <c r="BW151">
        <v>-1.0983609999999999</v>
      </c>
      <c r="BX151">
        <v>-1.217436</v>
      </c>
      <c r="BY151">
        <v>-1.484062</v>
      </c>
      <c r="BZ151">
        <v>-0.55403409999999997</v>
      </c>
      <c r="CA151">
        <v>-8.6433999999999997E-2</v>
      </c>
      <c r="CB151">
        <v>-0.98071560000000002</v>
      </c>
      <c r="CC151">
        <v>-3.0600429999999998</v>
      </c>
      <c r="CD151">
        <v>-4.6497539999999997</v>
      </c>
      <c r="CE151">
        <v>-3.2459639999999998</v>
      </c>
      <c r="CF151">
        <v>-1.8448720000000001</v>
      </c>
      <c r="CG151">
        <v>-0.48212549999999998</v>
      </c>
      <c r="CH151">
        <v>-0.38872859999999998</v>
      </c>
      <c r="CI151">
        <v>9.6868999999999997E-2</v>
      </c>
      <c r="CJ151">
        <v>-8.9392200000000005E-2</v>
      </c>
      <c r="CK151">
        <v>7.1533999999999999E-3</v>
      </c>
      <c r="CL151" s="25">
        <v>5.4098E-2</v>
      </c>
      <c r="CM151" s="25">
        <v>4.8620299999999998E-2</v>
      </c>
      <c r="CN151" s="25">
        <v>7.0873699999999998E-2</v>
      </c>
      <c r="CO151" s="25">
        <v>7.6711100000000004E-2</v>
      </c>
      <c r="CP151" s="25">
        <v>0.117671</v>
      </c>
      <c r="CQ151" s="25">
        <v>0.1224664</v>
      </c>
      <c r="CR151" s="25">
        <v>0.16664010000000001</v>
      </c>
      <c r="CS151" s="25">
        <v>0.10834779999999999</v>
      </c>
      <c r="CT151" s="25">
        <v>0.1229455</v>
      </c>
      <c r="CU151" s="25">
        <v>0.1923231</v>
      </c>
      <c r="CV151" s="25">
        <v>0.39053539999999998</v>
      </c>
      <c r="CW151" s="25">
        <v>0.49466379999999999</v>
      </c>
      <c r="CX151" s="25">
        <v>0.56619750000000002</v>
      </c>
      <c r="CY151" s="25">
        <v>0.59092990000000001</v>
      </c>
      <c r="CZ151" s="25">
        <v>0.69658509999999996</v>
      </c>
      <c r="DA151" s="25">
        <v>0.64086609999999999</v>
      </c>
      <c r="DB151" s="25">
        <v>0.43563780000000002</v>
      </c>
      <c r="DC151" s="25">
        <v>0.34708080000000002</v>
      </c>
      <c r="DD151" s="25">
        <v>0.27723569999999997</v>
      </c>
      <c r="DE151" s="25">
        <v>0.1370663</v>
      </c>
      <c r="DF151" s="25">
        <v>7.1723499999999996E-2</v>
      </c>
      <c r="DG151" s="25">
        <v>4.3866599999999999E-2</v>
      </c>
      <c r="DH151" s="25">
        <v>5.4537000000000002E-2</v>
      </c>
      <c r="DI151" s="25">
        <v>3.18885E-2</v>
      </c>
    </row>
    <row r="152" spans="1:113" x14ac:dyDescent="0.25">
      <c r="A152" t="str">
        <f t="shared" si="2"/>
        <v>All_6. Schools_All_All_All_All_44081</v>
      </c>
      <c r="B152" t="s">
        <v>155</v>
      </c>
      <c r="C152" t="s">
        <v>188</v>
      </c>
      <c r="D152" t="s">
        <v>2</v>
      </c>
      <c r="E152" t="s">
        <v>42</v>
      </c>
      <c r="F152" t="s">
        <v>2</v>
      </c>
      <c r="G152" t="s">
        <v>2</v>
      </c>
      <c r="H152" t="s">
        <v>2</v>
      </c>
      <c r="I152" t="s">
        <v>2</v>
      </c>
      <c r="J152" s="11">
        <v>44081</v>
      </c>
      <c r="K152">
        <v>15</v>
      </c>
      <c r="L152">
        <v>18</v>
      </c>
      <c r="M152">
        <v>736</v>
      </c>
      <c r="N152">
        <v>0</v>
      </c>
      <c r="O152">
        <v>0</v>
      </c>
      <c r="P152">
        <v>0</v>
      </c>
      <c r="Q152">
        <v>0</v>
      </c>
      <c r="R152">
        <v>24.71726</v>
      </c>
      <c r="S152">
        <v>24.142900000000001</v>
      </c>
      <c r="T152">
        <v>24.367159999999998</v>
      </c>
      <c r="U152">
        <v>25.225429999999999</v>
      </c>
      <c r="V152">
        <v>26.663019999999999</v>
      </c>
      <c r="W152">
        <v>30.378769999999999</v>
      </c>
      <c r="X152">
        <v>36.047910000000002</v>
      </c>
      <c r="Y152">
        <v>35.033810000000003</v>
      </c>
      <c r="Z152">
        <v>32.245179999999998</v>
      </c>
      <c r="AA152">
        <v>29.804300000000001</v>
      </c>
      <c r="AB152">
        <v>29.714929999999999</v>
      </c>
      <c r="AC152">
        <v>31.265609999999999</v>
      </c>
      <c r="AD152">
        <v>31.452670000000001</v>
      </c>
      <c r="AE152">
        <v>31.222619999999999</v>
      </c>
      <c r="AF152">
        <v>29.14648</v>
      </c>
      <c r="AG152">
        <v>27.305060000000001</v>
      </c>
      <c r="AH152">
        <v>24.486149999999999</v>
      </c>
      <c r="AI152">
        <v>24.059850000000001</v>
      </c>
      <c r="AJ152">
        <v>24.76923</v>
      </c>
      <c r="AK152">
        <v>26.069990000000001</v>
      </c>
      <c r="AL152">
        <v>25.562069999999999</v>
      </c>
      <c r="AM152">
        <v>25.362839999999998</v>
      </c>
      <c r="AN152">
        <v>24.908290000000001</v>
      </c>
      <c r="AO152">
        <v>23.834849999999999</v>
      </c>
      <c r="AP152">
        <v>73.214500000000001</v>
      </c>
      <c r="AQ152">
        <v>72.702939999999998</v>
      </c>
      <c r="AR152">
        <v>71.944479999999999</v>
      </c>
      <c r="AS152">
        <v>70.415409999999994</v>
      </c>
      <c r="AT152">
        <v>69.999619999999993</v>
      </c>
      <c r="AU152">
        <v>68.432980000000001</v>
      </c>
      <c r="AV152">
        <v>68.145489999999995</v>
      </c>
      <c r="AW152">
        <v>72.007710000000003</v>
      </c>
      <c r="AX152">
        <v>74.884240000000005</v>
      </c>
      <c r="AY152">
        <v>79.655429999999996</v>
      </c>
      <c r="AZ152">
        <v>84.378360000000001</v>
      </c>
      <c r="BA152">
        <v>84.632670000000005</v>
      </c>
      <c r="BB152">
        <v>83.640659999999997</v>
      </c>
      <c r="BC152">
        <v>83.488630000000001</v>
      </c>
      <c r="BD152">
        <v>81.341480000000004</v>
      </c>
      <c r="BE152">
        <v>80.147630000000007</v>
      </c>
      <c r="BF152">
        <v>79.531819999999996</v>
      </c>
      <c r="BG152">
        <v>76.219300000000004</v>
      </c>
      <c r="BH152">
        <v>73.411090000000002</v>
      </c>
      <c r="BI152">
        <v>72.131919999999994</v>
      </c>
      <c r="BJ152">
        <v>71.941739999999996</v>
      </c>
      <c r="BK152">
        <v>71.470470000000006</v>
      </c>
      <c r="BL152">
        <v>70.451729999999998</v>
      </c>
      <c r="BM152">
        <v>70.284009999999995</v>
      </c>
      <c r="BN152">
        <v>9.0648699999999999E-2</v>
      </c>
      <c r="BO152">
        <v>0.1007588</v>
      </c>
      <c r="BP152">
        <v>0.19147749999999999</v>
      </c>
      <c r="BQ152">
        <v>0.45369739999999997</v>
      </c>
      <c r="BR152">
        <v>0.47148679999999998</v>
      </c>
      <c r="BS152">
        <v>1.0769599999999999</v>
      </c>
      <c r="BT152">
        <v>1.3178799999999999</v>
      </c>
      <c r="BU152">
        <v>0.15245439999999999</v>
      </c>
      <c r="BV152">
        <v>-1.3525929999999999</v>
      </c>
      <c r="BW152">
        <v>-2.5080119999999999</v>
      </c>
      <c r="BX152">
        <v>-0.92072549999999997</v>
      </c>
      <c r="BY152">
        <v>-0.36806860000000002</v>
      </c>
      <c r="BZ152">
        <v>0.9859232</v>
      </c>
      <c r="CA152">
        <v>1.0545329999999999</v>
      </c>
      <c r="CB152">
        <v>2.4292029999999998</v>
      </c>
      <c r="CC152">
        <v>2.0115539999999998</v>
      </c>
      <c r="CD152">
        <v>-0.8425821</v>
      </c>
      <c r="CE152">
        <v>-0.3982349</v>
      </c>
      <c r="CF152">
        <v>0.87887210000000004</v>
      </c>
      <c r="CG152">
        <v>0.61716990000000005</v>
      </c>
      <c r="CH152">
        <v>0.114426</v>
      </c>
      <c r="CI152">
        <v>-0.26589249999999998</v>
      </c>
      <c r="CJ152">
        <v>-9.5860899999999999E-2</v>
      </c>
      <c r="CK152">
        <v>6.3774300000000006E-2</v>
      </c>
      <c r="CL152" s="25">
        <v>0.16777300000000001</v>
      </c>
      <c r="CM152" s="25">
        <v>0.16654679999999999</v>
      </c>
      <c r="CN152" s="25">
        <v>0.21985289999999999</v>
      </c>
      <c r="CO152" s="25">
        <v>0.26922089999999999</v>
      </c>
      <c r="CP152" s="25">
        <v>0.44728129999999999</v>
      </c>
      <c r="CQ152" s="25">
        <v>0.3957484</v>
      </c>
      <c r="CR152" s="25">
        <v>0.37385889999999999</v>
      </c>
      <c r="CS152" s="25">
        <v>0.2978384</v>
      </c>
      <c r="CT152" s="25">
        <v>0.34298260000000003</v>
      </c>
      <c r="CU152" s="25">
        <v>0.52976800000000002</v>
      </c>
      <c r="CV152" s="25">
        <v>0.8145135</v>
      </c>
      <c r="CW152" s="25">
        <v>0.87556639999999997</v>
      </c>
      <c r="CX152" s="25">
        <v>1.0273159999999999</v>
      </c>
      <c r="CY152" s="25">
        <v>1.0861130000000001</v>
      </c>
      <c r="CZ152" s="25">
        <v>1.032751</v>
      </c>
      <c r="DA152" s="25">
        <v>1.0315259999999999</v>
      </c>
      <c r="DB152" s="25">
        <v>0.55845730000000005</v>
      </c>
      <c r="DC152" s="25">
        <v>0.42410110000000001</v>
      </c>
      <c r="DD152" s="25">
        <v>0.37337429999999999</v>
      </c>
      <c r="DE152" s="25">
        <v>0.20029849999999999</v>
      </c>
      <c r="DF152" s="25">
        <v>9.4588000000000005E-2</v>
      </c>
      <c r="DG152" s="25">
        <v>6.9895799999999994E-2</v>
      </c>
      <c r="DH152" s="25">
        <v>5.0962899999999998E-2</v>
      </c>
      <c r="DI152" s="25">
        <v>9.1221800000000006E-2</v>
      </c>
    </row>
    <row r="153" spans="1:113" x14ac:dyDescent="0.25">
      <c r="A153" t="str">
        <f t="shared" si="2"/>
        <v>All_6. Schools_All_All_All_All_44104</v>
      </c>
      <c r="B153" t="s">
        <v>155</v>
      </c>
      <c r="C153" t="s">
        <v>188</v>
      </c>
      <c r="D153" t="s">
        <v>2</v>
      </c>
      <c r="E153" t="s">
        <v>42</v>
      </c>
      <c r="F153" t="s">
        <v>2</v>
      </c>
      <c r="G153" t="s">
        <v>2</v>
      </c>
      <c r="H153" t="s">
        <v>2</v>
      </c>
      <c r="I153" t="s">
        <v>2</v>
      </c>
      <c r="J153" s="11">
        <v>44104</v>
      </c>
      <c r="K153">
        <v>15</v>
      </c>
      <c r="L153">
        <v>18</v>
      </c>
      <c r="M153">
        <v>739</v>
      </c>
      <c r="N153">
        <v>0</v>
      </c>
      <c r="O153">
        <v>0</v>
      </c>
      <c r="P153">
        <v>0</v>
      </c>
      <c r="Q153">
        <v>0</v>
      </c>
      <c r="R153">
        <v>23.425450000000001</v>
      </c>
      <c r="S153">
        <v>23.150279999999999</v>
      </c>
      <c r="T153">
        <v>22.353750000000002</v>
      </c>
      <c r="U153">
        <v>22.446359999999999</v>
      </c>
      <c r="V153">
        <v>23.998989999999999</v>
      </c>
      <c r="W153">
        <v>29.4771</v>
      </c>
      <c r="X153">
        <v>39.256889999999999</v>
      </c>
      <c r="Y153">
        <v>45.5137</v>
      </c>
      <c r="Z153">
        <v>51.632510000000003</v>
      </c>
      <c r="AA153">
        <v>56.853020000000001</v>
      </c>
      <c r="AB153">
        <v>63.816099999999999</v>
      </c>
      <c r="AC153">
        <v>70.005009999999999</v>
      </c>
      <c r="AD153">
        <v>73.246780000000001</v>
      </c>
      <c r="AE153">
        <v>73.67868</v>
      </c>
      <c r="AF153">
        <v>70.700149999999994</v>
      </c>
      <c r="AG153">
        <v>63.917549999999999</v>
      </c>
      <c r="AH153">
        <v>45.020119999999999</v>
      </c>
      <c r="AI153">
        <v>37.139589999999998</v>
      </c>
      <c r="AJ153">
        <v>35.108800000000002</v>
      </c>
      <c r="AK153">
        <v>33.365099999999998</v>
      </c>
      <c r="AL153">
        <v>30.11448</v>
      </c>
      <c r="AM153">
        <v>28.867290000000001</v>
      </c>
      <c r="AN153">
        <v>26.412199999999999</v>
      </c>
      <c r="AO153">
        <v>24.180890000000002</v>
      </c>
      <c r="AP153">
        <v>68.685500000000005</v>
      </c>
      <c r="AQ153">
        <v>67.616709999999998</v>
      </c>
      <c r="AR153">
        <v>66.456609999999998</v>
      </c>
      <c r="AS153">
        <v>66.511949999999999</v>
      </c>
      <c r="AT153">
        <v>65.891559999999998</v>
      </c>
      <c r="AU153">
        <v>66.589979999999997</v>
      </c>
      <c r="AV153">
        <v>66.049260000000004</v>
      </c>
      <c r="AW153">
        <v>71.821299999999994</v>
      </c>
      <c r="AX153">
        <v>80.462429999999998</v>
      </c>
      <c r="AY153">
        <v>88.40128</v>
      </c>
      <c r="AZ153">
        <v>96.020910000000001</v>
      </c>
      <c r="BA153">
        <v>98.848249999999993</v>
      </c>
      <c r="BB153">
        <v>100.62260000000001</v>
      </c>
      <c r="BC153">
        <v>100.08839999999999</v>
      </c>
      <c r="BD153">
        <v>100.4241</v>
      </c>
      <c r="BE153">
        <v>99.579170000000005</v>
      </c>
      <c r="BF153">
        <v>96.688429999999997</v>
      </c>
      <c r="BG153">
        <v>92.609819999999999</v>
      </c>
      <c r="BH153">
        <v>86.511150000000001</v>
      </c>
      <c r="BI153">
        <v>82.598039999999997</v>
      </c>
      <c r="BJ153">
        <v>79.908640000000005</v>
      </c>
      <c r="BK153">
        <v>76.307820000000007</v>
      </c>
      <c r="BL153">
        <v>74.087389999999999</v>
      </c>
      <c r="BM153">
        <v>71.953860000000006</v>
      </c>
      <c r="BN153">
        <v>0.2329437</v>
      </c>
      <c r="BO153">
        <v>0.16548550000000001</v>
      </c>
      <c r="BP153">
        <v>0.36317500000000003</v>
      </c>
      <c r="BQ153">
        <v>0.56814200000000004</v>
      </c>
      <c r="BR153">
        <v>0.56301140000000005</v>
      </c>
      <c r="BS153">
        <v>0.80938969999999999</v>
      </c>
      <c r="BT153">
        <v>1.219627</v>
      </c>
      <c r="BU153">
        <v>1.0213639999999999</v>
      </c>
      <c r="BV153">
        <v>-0.71885889999999997</v>
      </c>
      <c r="BW153">
        <v>-2.9907300000000001</v>
      </c>
      <c r="BX153">
        <v>-4.5844750000000003</v>
      </c>
      <c r="BY153">
        <v>-4.5972309999999998</v>
      </c>
      <c r="BZ153">
        <v>-3.8359450000000002</v>
      </c>
      <c r="CA153">
        <v>-2.584714</v>
      </c>
      <c r="CB153">
        <v>-2.5205359999999999</v>
      </c>
      <c r="CC153">
        <v>-3.849526</v>
      </c>
      <c r="CD153">
        <v>-4.3672319999999996</v>
      </c>
      <c r="CE153">
        <v>-2.6246019999999999</v>
      </c>
      <c r="CF153">
        <v>-1.9336409999999999</v>
      </c>
      <c r="CG153">
        <v>-0.90861860000000005</v>
      </c>
      <c r="CH153">
        <v>-0.41833209999999998</v>
      </c>
      <c r="CI153">
        <v>-3.5476500000000001E-2</v>
      </c>
      <c r="CJ153">
        <v>7.3821700000000004E-2</v>
      </c>
      <c r="CK153">
        <v>3.457E-4</v>
      </c>
      <c r="CL153" s="25">
        <v>5.5909599999999997E-2</v>
      </c>
      <c r="CM153" s="25">
        <v>5.7714700000000001E-2</v>
      </c>
      <c r="CN153" s="25">
        <v>9.3776600000000002E-2</v>
      </c>
      <c r="CO153" s="25">
        <v>5.5040400000000003E-2</v>
      </c>
      <c r="CP153" s="25">
        <v>9.7821099999999994E-2</v>
      </c>
      <c r="CQ153" s="25">
        <v>0.13751070000000001</v>
      </c>
      <c r="CR153" s="25">
        <v>0.2335412</v>
      </c>
      <c r="CS153" s="25">
        <v>0.16006039999999999</v>
      </c>
      <c r="CT153" s="25">
        <v>0.1169427</v>
      </c>
      <c r="CU153" s="25">
        <v>0.33448689999999998</v>
      </c>
      <c r="CV153" s="25">
        <v>0.74834140000000005</v>
      </c>
      <c r="CW153" s="25">
        <v>1.013784</v>
      </c>
      <c r="CX153" s="25">
        <v>1.1862729999999999</v>
      </c>
      <c r="CY153" s="25">
        <v>1.2535400000000001</v>
      </c>
      <c r="CZ153" s="25">
        <v>1.319202</v>
      </c>
      <c r="DA153" s="25">
        <v>1.250963</v>
      </c>
      <c r="DB153" s="25">
        <v>0.6446364</v>
      </c>
      <c r="DC153" s="25">
        <v>0.37045329999999999</v>
      </c>
      <c r="DD153" s="25">
        <v>0.31105549999999998</v>
      </c>
      <c r="DE153" s="25">
        <v>0.15572059999999999</v>
      </c>
      <c r="DF153" s="25">
        <v>7.1101800000000007E-2</v>
      </c>
      <c r="DG153" s="25">
        <v>7.1789699999999998E-2</v>
      </c>
      <c r="DH153" s="25">
        <v>2.2033199999999999E-2</v>
      </c>
      <c r="DI153" s="25">
        <v>3.2416800000000003E-2</v>
      </c>
    </row>
    <row r="154" spans="1:113" x14ac:dyDescent="0.25">
      <c r="A154" t="str">
        <f t="shared" si="2"/>
        <v>All_6. Schools_All_All_All_All_44105</v>
      </c>
      <c r="B154" t="s">
        <v>155</v>
      </c>
      <c r="C154" t="s">
        <v>188</v>
      </c>
      <c r="D154" t="s">
        <v>2</v>
      </c>
      <c r="E154" t="s">
        <v>42</v>
      </c>
      <c r="F154" t="s">
        <v>2</v>
      </c>
      <c r="G154" t="s">
        <v>2</v>
      </c>
      <c r="H154" t="s">
        <v>2</v>
      </c>
      <c r="I154" t="s">
        <v>2</v>
      </c>
      <c r="J154" s="11">
        <v>44105</v>
      </c>
      <c r="K154">
        <v>15</v>
      </c>
      <c r="L154">
        <v>18</v>
      </c>
      <c r="M154">
        <v>739</v>
      </c>
      <c r="N154">
        <v>0</v>
      </c>
      <c r="O154">
        <v>0</v>
      </c>
      <c r="P154">
        <v>0</v>
      </c>
      <c r="Q154">
        <v>0</v>
      </c>
      <c r="R154">
        <v>23.84704</v>
      </c>
      <c r="S154">
        <v>23.46564</v>
      </c>
      <c r="T154">
        <v>24.06588</v>
      </c>
      <c r="U154">
        <v>25.35145</v>
      </c>
      <c r="V154">
        <v>28.53229</v>
      </c>
      <c r="W154">
        <v>32.246510000000001</v>
      </c>
      <c r="X154">
        <v>39.956589999999998</v>
      </c>
      <c r="Y154">
        <v>46.021799999999999</v>
      </c>
      <c r="Z154">
        <v>51.174370000000003</v>
      </c>
      <c r="AA154">
        <v>56.92492</v>
      </c>
      <c r="AB154">
        <v>65.181240000000003</v>
      </c>
      <c r="AC154">
        <v>70.88485</v>
      </c>
      <c r="AD154">
        <v>73.348609999999994</v>
      </c>
      <c r="AE154">
        <v>74.48921</v>
      </c>
      <c r="AF154">
        <v>70.494280000000003</v>
      </c>
      <c r="AG154">
        <v>62.64085</v>
      </c>
      <c r="AH154">
        <v>44.020389999999999</v>
      </c>
      <c r="AI154">
        <v>35.658810000000003</v>
      </c>
      <c r="AJ154">
        <v>34.323140000000002</v>
      </c>
      <c r="AK154">
        <v>32.621540000000003</v>
      </c>
      <c r="AL154">
        <v>29.760539999999999</v>
      </c>
      <c r="AM154">
        <v>28.529640000000001</v>
      </c>
      <c r="AN154">
        <v>26.586480000000002</v>
      </c>
      <c r="AO154">
        <v>24.173960000000001</v>
      </c>
      <c r="AP154">
        <v>70.550299999999993</v>
      </c>
      <c r="AQ154">
        <v>69.504379999999998</v>
      </c>
      <c r="AR154">
        <v>68.788499999999999</v>
      </c>
      <c r="AS154">
        <v>67.520330000000001</v>
      </c>
      <c r="AT154">
        <v>65.341030000000003</v>
      </c>
      <c r="AU154">
        <v>65.517880000000005</v>
      </c>
      <c r="AV154">
        <v>64.847669999999994</v>
      </c>
      <c r="AW154">
        <v>69.656720000000007</v>
      </c>
      <c r="AX154">
        <v>77.749759999999995</v>
      </c>
      <c r="AY154">
        <v>86.138379999999998</v>
      </c>
      <c r="AZ154">
        <v>93.991560000000007</v>
      </c>
      <c r="BA154">
        <v>98.610119999999995</v>
      </c>
      <c r="BB154">
        <v>99.798720000000003</v>
      </c>
      <c r="BC154">
        <v>99.548580000000001</v>
      </c>
      <c r="BD154">
        <v>98.441670000000002</v>
      </c>
      <c r="BE154">
        <v>96.178089999999997</v>
      </c>
      <c r="BF154">
        <v>95.455470000000005</v>
      </c>
      <c r="BG154">
        <v>90.578410000000005</v>
      </c>
      <c r="BH154">
        <v>85.134399999999999</v>
      </c>
      <c r="BI154">
        <v>79.235290000000006</v>
      </c>
      <c r="BJ154">
        <v>76.756360000000001</v>
      </c>
      <c r="BK154">
        <v>74.13843</v>
      </c>
      <c r="BL154">
        <v>71.427090000000007</v>
      </c>
      <c r="BM154">
        <v>69.688850000000002</v>
      </c>
      <c r="BN154">
        <v>2.2498000000000002E-3</v>
      </c>
      <c r="BO154">
        <v>-2.9024899999999999E-2</v>
      </c>
      <c r="BP154">
        <v>0.1729195</v>
      </c>
      <c r="BQ154">
        <v>0.30979210000000001</v>
      </c>
      <c r="BR154">
        <v>0.63035010000000002</v>
      </c>
      <c r="BS154">
        <v>1.101</v>
      </c>
      <c r="BT154">
        <v>1.4286920000000001</v>
      </c>
      <c r="BU154">
        <v>1.0036240000000001</v>
      </c>
      <c r="BV154">
        <v>-0.80639700000000003</v>
      </c>
      <c r="BW154">
        <v>-2.9009510000000001</v>
      </c>
      <c r="BX154">
        <v>-4.5780810000000001</v>
      </c>
      <c r="BY154">
        <v>-4.6582920000000003</v>
      </c>
      <c r="BZ154">
        <v>-3.9691109999999998</v>
      </c>
      <c r="CA154">
        <v>-2.6894260000000001</v>
      </c>
      <c r="CB154">
        <v>-2.4580000000000002</v>
      </c>
      <c r="CC154">
        <v>-3.0755590000000002</v>
      </c>
      <c r="CD154">
        <v>-3.8025340000000001</v>
      </c>
      <c r="CE154">
        <v>-2.2778109999999998</v>
      </c>
      <c r="CF154">
        <v>-1.382352</v>
      </c>
      <c r="CG154">
        <v>-0.5187735</v>
      </c>
      <c r="CH154">
        <v>-0.1982178</v>
      </c>
      <c r="CI154">
        <v>-0.1762283</v>
      </c>
      <c r="CJ154">
        <v>7.5951199999999996E-2</v>
      </c>
      <c r="CK154">
        <v>3.33916E-2</v>
      </c>
      <c r="CL154" s="25">
        <v>6.5636700000000006E-2</v>
      </c>
      <c r="CM154" s="25">
        <v>5.4842299999999997E-2</v>
      </c>
      <c r="CN154" s="25">
        <v>5.7014700000000001E-2</v>
      </c>
      <c r="CO154" s="25">
        <v>9.3513600000000002E-2</v>
      </c>
      <c r="CP154" s="25">
        <v>0.24510380000000001</v>
      </c>
      <c r="CQ154" s="25">
        <v>0.1600347</v>
      </c>
      <c r="CR154" s="25">
        <v>0.18520819999999999</v>
      </c>
      <c r="CS154" s="25">
        <v>0.18700649999999999</v>
      </c>
      <c r="CT154" s="25">
        <v>0.12741250000000001</v>
      </c>
      <c r="CU154" s="25">
        <v>0.34678170000000003</v>
      </c>
      <c r="CV154" s="25">
        <v>0.82182120000000003</v>
      </c>
      <c r="CW154" s="25">
        <v>1.1739930000000001</v>
      </c>
      <c r="CX154" s="25">
        <v>1.4094469999999999</v>
      </c>
      <c r="CY154" s="25">
        <v>1.4966219999999999</v>
      </c>
      <c r="CZ154" s="25">
        <v>1.488424</v>
      </c>
      <c r="DA154" s="25">
        <v>1.266221</v>
      </c>
      <c r="DB154" s="25">
        <v>0.62995029999999996</v>
      </c>
      <c r="DC154" s="25">
        <v>0.4200122</v>
      </c>
      <c r="DD154" s="25">
        <v>0.40771590000000002</v>
      </c>
      <c r="DE154" s="25">
        <v>0.18378630000000001</v>
      </c>
      <c r="DF154" s="25">
        <v>0.1216363</v>
      </c>
      <c r="DG154" s="25">
        <v>0.12462579999999999</v>
      </c>
      <c r="DH154" s="25">
        <v>2.23614E-2</v>
      </c>
      <c r="DI154" s="25">
        <v>3.2184600000000001E-2</v>
      </c>
    </row>
    <row r="155" spans="1:113" x14ac:dyDescent="0.25">
      <c r="A155" t="str">
        <f t="shared" si="2"/>
        <v>All_7. Institutional/Government_All_All_All_All_44060</v>
      </c>
      <c r="B155" t="s">
        <v>155</v>
      </c>
      <c r="C155" t="s">
        <v>189</v>
      </c>
      <c r="D155" t="s">
        <v>2</v>
      </c>
      <c r="E155" t="s">
        <v>43</v>
      </c>
      <c r="F155" t="s">
        <v>2</v>
      </c>
      <c r="G155" t="s">
        <v>2</v>
      </c>
      <c r="H155" t="s">
        <v>2</v>
      </c>
      <c r="I155" t="s">
        <v>2</v>
      </c>
      <c r="J155" s="11">
        <v>44060</v>
      </c>
      <c r="K155">
        <v>15</v>
      </c>
      <c r="L155">
        <v>18</v>
      </c>
      <c r="M155">
        <v>1805</v>
      </c>
      <c r="N155">
        <v>0</v>
      </c>
      <c r="O155">
        <v>0</v>
      </c>
      <c r="P155">
        <v>0</v>
      </c>
      <c r="Q155">
        <v>0</v>
      </c>
      <c r="R155">
        <v>24.044360000000001</v>
      </c>
      <c r="S155">
        <v>23.57724</v>
      </c>
      <c r="T155">
        <v>23.858059999999998</v>
      </c>
      <c r="U155">
        <v>24.17841</v>
      </c>
      <c r="V155">
        <v>25.24953</v>
      </c>
      <c r="W155">
        <v>27.43571</v>
      </c>
      <c r="X155">
        <v>28.96611</v>
      </c>
      <c r="Y155">
        <v>31.342929999999999</v>
      </c>
      <c r="Z155">
        <v>33.898069999999997</v>
      </c>
      <c r="AA155">
        <v>35.59881</v>
      </c>
      <c r="AB155">
        <v>36.419849999999997</v>
      </c>
      <c r="AC155">
        <v>37.357840000000003</v>
      </c>
      <c r="AD155">
        <v>37.532440000000001</v>
      </c>
      <c r="AE155">
        <v>38.121989999999997</v>
      </c>
      <c r="AF155">
        <v>38.314489999999999</v>
      </c>
      <c r="AG155">
        <v>38.089889999999997</v>
      </c>
      <c r="AH155">
        <v>36.918460000000003</v>
      </c>
      <c r="AI155">
        <v>34.540239999999997</v>
      </c>
      <c r="AJ155">
        <v>32.349420000000002</v>
      </c>
      <c r="AK155">
        <v>31.993950000000002</v>
      </c>
      <c r="AL155">
        <v>30.677800000000001</v>
      </c>
      <c r="AM155">
        <v>28.99794</v>
      </c>
      <c r="AN155">
        <v>27.073599999999999</v>
      </c>
      <c r="AO155">
        <v>25.4879</v>
      </c>
      <c r="AP155">
        <v>70.633200000000002</v>
      </c>
      <c r="AQ155">
        <v>70.367779999999996</v>
      </c>
      <c r="AR155">
        <v>69.403109999999998</v>
      </c>
      <c r="AS155">
        <v>69.397450000000006</v>
      </c>
      <c r="AT155">
        <v>70.60521</v>
      </c>
      <c r="AU155">
        <v>71.828280000000007</v>
      </c>
      <c r="AV155">
        <v>72.808300000000003</v>
      </c>
      <c r="AW155">
        <v>76.041240000000002</v>
      </c>
      <c r="AX155">
        <v>77.919169999999994</v>
      </c>
      <c r="AY155">
        <v>79.495320000000007</v>
      </c>
      <c r="AZ155">
        <v>83.257230000000007</v>
      </c>
      <c r="BA155">
        <v>87.032529999999994</v>
      </c>
      <c r="BB155">
        <v>88.072509999999994</v>
      </c>
      <c r="BC155">
        <v>89.804580000000001</v>
      </c>
      <c r="BD155">
        <v>91.085040000000006</v>
      </c>
      <c r="BE155">
        <v>89.8279</v>
      </c>
      <c r="BF155">
        <v>87.736779999999996</v>
      </c>
      <c r="BG155">
        <v>85.559650000000005</v>
      </c>
      <c r="BH155">
        <v>80.974680000000006</v>
      </c>
      <c r="BI155">
        <v>76.670249999999996</v>
      </c>
      <c r="BJ155">
        <v>74.771439999999998</v>
      </c>
      <c r="BK155">
        <v>73.381519999999995</v>
      </c>
      <c r="BL155">
        <v>72.467250000000007</v>
      </c>
      <c r="BM155">
        <v>71.762020000000007</v>
      </c>
      <c r="BN155">
        <v>8.7997099999999995E-2</v>
      </c>
      <c r="BO155">
        <v>4.2877800000000001E-2</v>
      </c>
      <c r="BP155">
        <v>-5.2675699999999999E-2</v>
      </c>
      <c r="BQ155">
        <v>-2.4386399999999999E-2</v>
      </c>
      <c r="BR155">
        <v>0.208318</v>
      </c>
      <c r="BS155">
        <v>0.45894049999999997</v>
      </c>
      <c r="BT155">
        <v>0.48613200000000001</v>
      </c>
      <c r="BU155">
        <v>-2.7202899999999999E-2</v>
      </c>
      <c r="BV155">
        <v>-0.15549209999999999</v>
      </c>
      <c r="BW155">
        <v>-0.1807501</v>
      </c>
      <c r="BX155">
        <v>-0.2236834</v>
      </c>
      <c r="BY155">
        <v>5.1987100000000001E-2</v>
      </c>
      <c r="BZ155">
        <v>0.19203729999999999</v>
      </c>
      <c r="CA155">
        <v>0.50119429999999998</v>
      </c>
      <c r="CB155">
        <v>1.0054050000000001</v>
      </c>
      <c r="CC155">
        <v>1.350714</v>
      </c>
      <c r="CD155">
        <v>1.2899929999999999</v>
      </c>
      <c r="CE155">
        <v>1.020767</v>
      </c>
      <c r="CF155">
        <v>1.009517</v>
      </c>
      <c r="CG155">
        <v>0.80457480000000003</v>
      </c>
      <c r="CH155">
        <v>0.57634929999999995</v>
      </c>
      <c r="CI155">
        <v>0.13393550000000001</v>
      </c>
      <c r="CJ155">
        <v>-0.16378860000000001</v>
      </c>
      <c r="CK155">
        <v>-7.1974899999999994E-2</v>
      </c>
      <c r="CL155" s="25">
        <v>4.4197399999999998E-2</v>
      </c>
      <c r="CM155" s="25">
        <v>2.1819000000000002E-2</v>
      </c>
      <c r="CN155" s="25">
        <v>1.80523E-2</v>
      </c>
      <c r="CO155" s="25">
        <v>4.9272499999999997E-2</v>
      </c>
      <c r="CP155" s="25">
        <v>6.0370600000000003E-2</v>
      </c>
      <c r="CQ155" s="25">
        <v>8.0318100000000003E-2</v>
      </c>
      <c r="CR155" s="25">
        <v>7.8505900000000003E-2</v>
      </c>
      <c r="CS155" s="25">
        <v>6.3964300000000002E-2</v>
      </c>
      <c r="CT155" s="25">
        <v>5.9246E-2</v>
      </c>
      <c r="CU155" s="25">
        <v>3.0998700000000001E-2</v>
      </c>
      <c r="CV155" s="25">
        <v>1.6543499999999999E-2</v>
      </c>
      <c r="CW155" s="25">
        <v>3.4876E-3</v>
      </c>
      <c r="CX155" s="25">
        <v>1.3197199999999999E-2</v>
      </c>
      <c r="CY155" s="25">
        <v>4.0157400000000003E-2</v>
      </c>
      <c r="CZ155" s="25">
        <v>0.11924559999999999</v>
      </c>
      <c r="DA155" s="25">
        <v>0.18001510000000001</v>
      </c>
      <c r="DB155" s="25">
        <v>0.21939359999999999</v>
      </c>
      <c r="DC155" s="25">
        <v>0.26090340000000001</v>
      </c>
      <c r="DD155" s="25">
        <v>0.32357859999999999</v>
      </c>
      <c r="DE155" s="25">
        <v>0.34391050000000001</v>
      </c>
      <c r="DF155" s="25">
        <v>0.35782249999999999</v>
      </c>
      <c r="DG155" s="25">
        <v>0.1644563</v>
      </c>
      <c r="DH155" s="25">
        <v>9.4861399999999999E-2</v>
      </c>
      <c r="DI155" s="25">
        <v>8.6614099999999999E-2</v>
      </c>
    </row>
    <row r="156" spans="1:113" x14ac:dyDescent="0.25">
      <c r="A156" t="str">
        <f t="shared" si="2"/>
        <v>All_7. Institutional/Government_All_All_All_All_44061</v>
      </c>
      <c r="B156" t="s">
        <v>155</v>
      </c>
      <c r="C156" t="s">
        <v>189</v>
      </c>
      <c r="D156" t="s">
        <v>2</v>
      </c>
      <c r="E156" t="s">
        <v>43</v>
      </c>
      <c r="F156" t="s">
        <v>2</v>
      </c>
      <c r="G156" t="s">
        <v>2</v>
      </c>
      <c r="H156" t="s">
        <v>2</v>
      </c>
      <c r="I156" t="s">
        <v>2</v>
      </c>
      <c r="J156" s="11">
        <v>44061</v>
      </c>
      <c r="K156">
        <v>15</v>
      </c>
      <c r="L156">
        <v>18</v>
      </c>
      <c r="M156">
        <v>1806</v>
      </c>
      <c r="N156">
        <v>0</v>
      </c>
      <c r="O156">
        <v>0</v>
      </c>
      <c r="P156">
        <v>0</v>
      </c>
      <c r="Q156">
        <v>0</v>
      </c>
      <c r="R156">
        <v>24.530429999999999</v>
      </c>
      <c r="S156">
        <v>23.91995</v>
      </c>
      <c r="T156">
        <v>23.779260000000001</v>
      </c>
      <c r="U156">
        <v>23.954609999999999</v>
      </c>
      <c r="V156">
        <v>25.102139999999999</v>
      </c>
      <c r="W156">
        <v>27.415379999999999</v>
      </c>
      <c r="X156">
        <v>29.078800000000001</v>
      </c>
      <c r="Y156">
        <v>32.037120000000002</v>
      </c>
      <c r="Z156">
        <v>35.135179999999998</v>
      </c>
      <c r="AA156">
        <v>37.850020000000001</v>
      </c>
      <c r="AB156">
        <v>39.697090000000003</v>
      </c>
      <c r="AC156">
        <v>41.052190000000003</v>
      </c>
      <c r="AD156">
        <v>41.49362</v>
      </c>
      <c r="AE156">
        <v>40.698630000000001</v>
      </c>
      <c r="AF156">
        <v>39.310789999999997</v>
      </c>
      <c r="AG156">
        <v>38.220730000000003</v>
      </c>
      <c r="AH156">
        <v>36.687440000000002</v>
      </c>
      <c r="AI156">
        <v>34.456339999999997</v>
      </c>
      <c r="AJ156">
        <v>32.542639999999999</v>
      </c>
      <c r="AK156">
        <v>32.517339999999997</v>
      </c>
      <c r="AL156">
        <v>31.472989999999999</v>
      </c>
      <c r="AM156">
        <v>29.692499999999999</v>
      </c>
      <c r="AN156">
        <v>27.933430000000001</v>
      </c>
      <c r="AO156">
        <v>26.444240000000001</v>
      </c>
      <c r="AP156">
        <v>71.3232</v>
      </c>
      <c r="AQ156">
        <v>71.41516</v>
      </c>
      <c r="AR156">
        <v>71.099379999999996</v>
      </c>
      <c r="AS156">
        <v>71.622489999999999</v>
      </c>
      <c r="AT156">
        <v>72.542630000000003</v>
      </c>
      <c r="AU156">
        <v>72.860280000000003</v>
      </c>
      <c r="AV156">
        <v>73.675290000000004</v>
      </c>
      <c r="AW156">
        <v>78.901579999999996</v>
      </c>
      <c r="AX156">
        <v>83.438100000000006</v>
      </c>
      <c r="AY156">
        <v>89.956860000000006</v>
      </c>
      <c r="AZ156">
        <v>93.262569999999997</v>
      </c>
      <c r="BA156">
        <v>95.471620000000001</v>
      </c>
      <c r="BB156">
        <v>95.660349999999994</v>
      </c>
      <c r="BC156">
        <v>90.670969999999997</v>
      </c>
      <c r="BD156">
        <v>88.253649999999993</v>
      </c>
      <c r="BE156">
        <v>87.669430000000006</v>
      </c>
      <c r="BF156">
        <v>87.176029999999997</v>
      </c>
      <c r="BG156">
        <v>84.30753</v>
      </c>
      <c r="BH156">
        <v>80.611099999999993</v>
      </c>
      <c r="BI156">
        <v>77.509460000000004</v>
      </c>
      <c r="BJ156">
        <v>75.420609999999996</v>
      </c>
      <c r="BK156">
        <v>74.610330000000005</v>
      </c>
      <c r="BL156">
        <v>74.360079999999996</v>
      </c>
      <c r="BM156">
        <v>73.154769999999999</v>
      </c>
      <c r="BN156">
        <v>-0.1228953</v>
      </c>
      <c r="BO156">
        <v>-0.1134331</v>
      </c>
      <c r="BP156">
        <v>9.95756E-2</v>
      </c>
      <c r="BQ156">
        <v>0.14425189999999999</v>
      </c>
      <c r="BR156">
        <v>2.6430200000000001E-2</v>
      </c>
      <c r="BS156">
        <v>4.5383E-2</v>
      </c>
      <c r="BT156">
        <v>9.9664900000000001E-2</v>
      </c>
      <c r="BU156">
        <v>0.1078186</v>
      </c>
      <c r="BV156">
        <v>-5.8852000000000002E-2</v>
      </c>
      <c r="BW156">
        <v>-0.1290084</v>
      </c>
      <c r="BX156">
        <v>-0.137244</v>
      </c>
      <c r="BY156">
        <v>3.76482E-2</v>
      </c>
      <c r="BZ156">
        <v>0.1386857</v>
      </c>
      <c r="CA156">
        <v>0.3391459</v>
      </c>
      <c r="CB156">
        <v>1.042878</v>
      </c>
      <c r="CC156">
        <v>1.0804290000000001</v>
      </c>
      <c r="CD156">
        <v>1.2223310000000001</v>
      </c>
      <c r="CE156">
        <v>0.81201089999999998</v>
      </c>
      <c r="CF156">
        <v>0.36858659999999999</v>
      </c>
      <c r="CG156">
        <v>8.4990399999999994E-2</v>
      </c>
      <c r="CH156">
        <v>-2.0018000000000001E-2</v>
      </c>
      <c r="CI156">
        <v>-0.27631220000000001</v>
      </c>
      <c r="CJ156">
        <v>-0.31372149999999999</v>
      </c>
      <c r="CK156">
        <v>-0.14158760000000001</v>
      </c>
      <c r="CL156" s="25">
        <v>2.86532E-2</v>
      </c>
      <c r="CM156" s="25">
        <v>1.9412100000000002E-2</v>
      </c>
      <c r="CN156" s="25">
        <v>1.1523200000000001E-2</v>
      </c>
      <c r="CO156" s="25">
        <v>3.9937E-2</v>
      </c>
      <c r="CP156" s="25">
        <v>5.5637699999999998E-2</v>
      </c>
      <c r="CQ156" s="25">
        <v>6.7197599999999996E-2</v>
      </c>
      <c r="CR156" s="25">
        <v>6.8181699999999998E-2</v>
      </c>
      <c r="CS156" s="25">
        <v>6.4029900000000001E-2</v>
      </c>
      <c r="CT156" s="25">
        <v>4.60963E-2</v>
      </c>
      <c r="CU156" s="25">
        <v>3.0255000000000001E-2</v>
      </c>
      <c r="CV156" s="25">
        <v>1.2874500000000001E-2</v>
      </c>
      <c r="CW156" s="25">
        <v>1.9491000000000001E-3</v>
      </c>
      <c r="CX156" s="25">
        <v>1.1509E-2</v>
      </c>
      <c r="CY156" s="25">
        <v>3.8809099999999999E-2</v>
      </c>
      <c r="CZ156" s="25">
        <v>0.2106423</v>
      </c>
      <c r="DA156" s="25">
        <v>0.25768049999999998</v>
      </c>
      <c r="DB156" s="25">
        <v>0.29050710000000002</v>
      </c>
      <c r="DC156" s="25">
        <v>0.3399932</v>
      </c>
      <c r="DD156" s="25">
        <v>0.27946219999999999</v>
      </c>
      <c r="DE156" s="25">
        <v>0.2601116</v>
      </c>
      <c r="DF156" s="25">
        <v>0.27472609999999997</v>
      </c>
      <c r="DG156" s="25">
        <v>0.16192119999999999</v>
      </c>
      <c r="DH156" s="25">
        <v>0.1058608</v>
      </c>
      <c r="DI156" s="25">
        <v>8.6956599999999995E-2</v>
      </c>
    </row>
    <row r="157" spans="1:113" x14ac:dyDescent="0.25">
      <c r="A157" t="str">
        <f t="shared" si="2"/>
        <v>All_7. Institutional/Government_All_All_All_All_44062</v>
      </c>
      <c r="B157" t="s">
        <v>155</v>
      </c>
      <c r="C157" t="s">
        <v>189</v>
      </c>
      <c r="D157" t="s">
        <v>2</v>
      </c>
      <c r="E157" t="s">
        <v>43</v>
      </c>
      <c r="F157" t="s">
        <v>2</v>
      </c>
      <c r="G157" t="s">
        <v>2</v>
      </c>
      <c r="H157" t="s">
        <v>2</v>
      </c>
      <c r="I157" t="s">
        <v>2</v>
      </c>
      <c r="J157" s="11">
        <v>44062</v>
      </c>
      <c r="K157">
        <v>15</v>
      </c>
      <c r="L157">
        <v>18</v>
      </c>
      <c r="M157">
        <v>1806</v>
      </c>
      <c r="N157">
        <v>0</v>
      </c>
      <c r="O157">
        <v>0</v>
      </c>
      <c r="P157">
        <v>0</v>
      </c>
      <c r="Q157">
        <v>0</v>
      </c>
      <c r="R157">
        <v>25.335799999999999</v>
      </c>
      <c r="S157">
        <v>24.743880000000001</v>
      </c>
      <c r="T157">
        <v>24.415209999999998</v>
      </c>
      <c r="U157">
        <v>24.382359999999998</v>
      </c>
      <c r="V157">
        <v>25.54739</v>
      </c>
      <c r="W157">
        <v>27.28106</v>
      </c>
      <c r="X157">
        <v>28.936399999999999</v>
      </c>
      <c r="Y157">
        <v>31.397670000000002</v>
      </c>
      <c r="Z157">
        <v>34.435769999999998</v>
      </c>
      <c r="AA157">
        <v>37.099919999999997</v>
      </c>
      <c r="AB157">
        <v>38.804409999999997</v>
      </c>
      <c r="AC157">
        <v>39.933210000000003</v>
      </c>
      <c r="AD157">
        <v>39.994190000000003</v>
      </c>
      <c r="AE157">
        <v>40.068300000000001</v>
      </c>
      <c r="AF157">
        <v>39.748379999999997</v>
      </c>
      <c r="AG157">
        <v>38.96951</v>
      </c>
      <c r="AH157">
        <v>37.48836</v>
      </c>
      <c r="AI157">
        <v>35.245199999999997</v>
      </c>
      <c r="AJ157">
        <v>33.927079999999997</v>
      </c>
      <c r="AK157">
        <v>33.78546</v>
      </c>
      <c r="AL157">
        <v>32.445099999999996</v>
      </c>
      <c r="AM157">
        <v>30.147570000000002</v>
      </c>
      <c r="AN157">
        <v>27.612189999999998</v>
      </c>
      <c r="AO157">
        <v>26.116679999999999</v>
      </c>
      <c r="AP157">
        <v>73.104799999999997</v>
      </c>
      <c r="AQ157">
        <v>72.235510000000005</v>
      </c>
      <c r="AR157">
        <v>72.257270000000005</v>
      </c>
      <c r="AS157">
        <v>72.055289999999999</v>
      </c>
      <c r="AT157">
        <v>71.777950000000004</v>
      </c>
      <c r="AU157">
        <v>70.955410000000001</v>
      </c>
      <c r="AV157">
        <v>71.732990000000001</v>
      </c>
      <c r="AW157">
        <v>76.738979999999998</v>
      </c>
      <c r="AX157">
        <v>83.061520000000002</v>
      </c>
      <c r="AY157">
        <v>87.126779999999997</v>
      </c>
      <c r="AZ157">
        <v>88.805639999999997</v>
      </c>
      <c r="BA157">
        <v>90.207650000000001</v>
      </c>
      <c r="BB157">
        <v>89.698800000000006</v>
      </c>
      <c r="BC157">
        <v>89.856930000000006</v>
      </c>
      <c r="BD157">
        <v>89.081829999999997</v>
      </c>
      <c r="BE157">
        <v>88.40222</v>
      </c>
      <c r="BF157">
        <v>87.348640000000003</v>
      </c>
      <c r="BG157">
        <v>85.281210000000002</v>
      </c>
      <c r="BH157">
        <v>80.570840000000004</v>
      </c>
      <c r="BI157">
        <v>76.275750000000002</v>
      </c>
      <c r="BJ157">
        <v>74.642150000000001</v>
      </c>
      <c r="BK157">
        <v>73.988159999999993</v>
      </c>
      <c r="BL157">
        <v>72.96181</v>
      </c>
      <c r="BM157">
        <v>72.45778</v>
      </c>
      <c r="BN157">
        <v>-0.1316427</v>
      </c>
      <c r="BO157">
        <v>-0.1185703</v>
      </c>
      <c r="BP157">
        <v>0.10623299999999999</v>
      </c>
      <c r="BQ157">
        <v>0.13115830000000001</v>
      </c>
      <c r="BR157">
        <v>3.7947599999999998E-2</v>
      </c>
      <c r="BS157">
        <v>0.1235974</v>
      </c>
      <c r="BT157">
        <v>0.15694089999999999</v>
      </c>
      <c r="BU157">
        <v>0.1172893</v>
      </c>
      <c r="BV157">
        <v>-5.8619999999999998E-2</v>
      </c>
      <c r="BW157">
        <v>-0.107256</v>
      </c>
      <c r="BX157">
        <v>-0.1150948</v>
      </c>
      <c r="BY157">
        <v>3.7809700000000002E-2</v>
      </c>
      <c r="BZ157">
        <v>7.2863600000000001E-2</v>
      </c>
      <c r="CA157">
        <v>0.33673540000000002</v>
      </c>
      <c r="CB157">
        <v>1.015317</v>
      </c>
      <c r="CC157">
        <v>1.047512</v>
      </c>
      <c r="CD157">
        <v>1.215627</v>
      </c>
      <c r="CE157">
        <v>0.77234570000000002</v>
      </c>
      <c r="CF157">
        <v>0.37591960000000002</v>
      </c>
      <c r="CG157">
        <v>2.5246999999999999E-3</v>
      </c>
      <c r="CH157">
        <v>-3.0703100000000001E-2</v>
      </c>
      <c r="CI157">
        <v>-0.26689610000000002</v>
      </c>
      <c r="CJ157">
        <v>-0.27681889999999998</v>
      </c>
      <c r="CK157">
        <v>-9.11328E-2</v>
      </c>
      <c r="CL157" s="25">
        <v>2.0804199999999998E-2</v>
      </c>
      <c r="CM157" s="25">
        <v>1.3914599999999999E-2</v>
      </c>
      <c r="CN157" s="25">
        <v>8.4516000000000001E-3</v>
      </c>
      <c r="CO157" s="25">
        <v>2.8232899999999998E-2</v>
      </c>
      <c r="CP157" s="25">
        <v>4.06387E-2</v>
      </c>
      <c r="CQ157" s="25">
        <v>4.63562E-2</v>
      </c>
      <c r="CR157" s="25">
        <v>4.7756899999999998E-2</v>
      </c>
      <c r="CS157" s="25">
        <v>4.5921099999999999E-2</v>
      </c>
      <c r="CT157" s="25">
        <v>3.5460699999999998E-2</v>
      </c>
      <c r="CU157" s="25">
        <v>2.2757800000000002E-2</v>
      </c>
      <c r="CV157" s="25">
        <v>1.16794E-2</v>
      </c>
      <c r="CW157" s="25">
        <v>2.036E-3</v>
      </c>
      <c r="CX157" s="25">
        <v>9.7202999999999994E-3</v>
      </c>
      <c r="CY157" s="25">
        <v>3.4535099999999999E-2</v>
      </c>
      <c r="CZ157" s="25">
        <v>0.19033539999999999</v>
      </c>
      <c r="DA157" s="25">
        <v>0.23638500000000001</v>
      </c>
      <c r="DB157" s="25">
        <v>0.28768460000000001</v>
      </c>
      <c r="DC157" s="25">
        <v>0.32284449999999998</v>
      </c>
      <c r="DD157" s="25">
        <v>0.24582899999999999</v>
      </c>
      <c r="DE157" s="25">
        <v>0.2172723</v>
      </c>
      <c r="DF157" s="25">
        <v>0.224685</v>
      </c>
      <c r="DG157" s="25">
        <v>0.1268888</v>
      </c>
      <c r="DH157" s="25">
        <v>8.8816699999999998E-2</v>
      </c>
      <c r="DI157" s="25">
        <v>7.2677599999999995E-2</v>
      </c>
    </row>
    <row r="158" spans="1:113" x14ac:dyDescent="0.25">
      <c r="A158" t="str">
        <f t="shared" si="2"/>
        <v>All_7. Institutional/Government_All_All_All_All_44063</v>
      </c>
      <c r="B158" t="s">
        <v>155</v>
      </c>
      <c r="C158" t="s">
        <v>189</v>
      </c>
      <c r="D158" t="s">
        <v>2</v>
      </c>
      <c r="E158" t="s">
        <v>43</v>
      </c>
      <c r="F158" t="s">
        <v>2</v>
      </c>
      <c r="G158" t="s">
        <v>2</v>
      </c>
      <c r="H158" t="s">
        <v>2</v>
      </c>
      <c r="I158" t="s">
        <v>2</v>
      </c>
      <c r="J158" s="11">
        <v>44063</v>
      </c>
      <c r="K158">
        <v>15</v>
      </c>
      <c r="L158">
        <v>18</v>
      </c>
      <c r="M158">
        <v>1807</v>
      </c>
      <c r="N158">
        <v>0</v>
      </c>
      <c r="O158">
        <v>0</v>
      </c>
      <c r="P158">
        <v>0</v>
      </c>
      <c r="Q158">
        <v>0</v>
      </c>
      <c r="R158">
        <v>25.176960000000001</v>
      </c>
      <c r="S158">
        <v>24.65907</v>
      </c>
      <c r="T158">
        <v>24.342860000000002</v>
      </c>
      <c r="U158">
        <v>24.51116</v>
      </c>
      <c r="V158">
        <v>25.574590000000001</v>
      </c>
      <c r="W158">
        <v>27.353339999999999</v>
      </c>
      <c r="X158">
        <v>29.043880000000001</v>
      </c>
      <c r="Y158">
        <v>31.384640000000001</v>
      </c>
      <c r="Z158">
        <v>34.589770000000001</v>
      </c>
      <c r="AA158">
        <v>37.020449999999997</v>
      </c>
      <c r="AB158">
        <v>38.828499999999998</v>
      </c>
      <c r="AC158">
        <v>39.643659999999997</v>
      </c>
      <c r="AD158">
        <v>39.829149999999998</v>
      </c>
      <c r="AE158">
        <v>39.978110000000001</v>
      </c>
      <c r="AF158">
        <v>39.61101</v>
      </c>
      <c r="AG158">
        <v>39.202300000000001</v>
      </c>
      <c r="AH158">
        <v>37.230780000000003</v>
      </c>
      <c r="AI158">
        <v>34.76435</v>
      </c>
      <c r="AJ158">
        <v>33.09366</v>
      </c>
      <c r="AK158">
        <v>33.248710000000003</v>
      </c>
      <c r="AL158">
        <v>31.957730000000002</v>
      </c>
      <c r="AM158">
        <v>29.67388</v>
      </c>
      <c r="AN158">
        <v>27.110710000000001</v>
      </c>
      <c r="AO158">
        <v>25.33747</v>
      </c>
      <c r="AP158">
        <v>71.7697</v>
      </c>
      <c r="AQ158">
        <v>70.918700000000001</v>
      </c>
      <c r="AR158">
        <v>70.851280000000003</v>
      </c>
      <c r="AS158">
        <v>70.968119999999999</v>
      </c>
      <c r="AT158">
        <v>70.379069999999999</v>
      </c>
      <c r="AU158">
        <v>70.346410000000006</v>
      </c>
      <c r="AV158">
        <v>70.596829999999997</v>
      </c>
      <c r="AW158">
        <v>75.116110000000006</v>
      </c>
      <c r="AX158">
        <v>80.715310000000002</v>
      </c>
      <c r="AY158">
        <v>85.681439999999995</v>
      </c>
      <c r="AZ158">
        <v>87.286339999999996</v>
      </c>
      <c r="BA158">
        <v>88.394009999999994</v>
      </c>
      <c r="BB158">
        <v>89.931370000000001</v>
      </c>
      <c r="BC158">
        <v>91.519800000000004</v>
      </c>
      <c r="BD158">
        <v>91.336759999999998</v>
      </c>
      <c r="BE158">
        <v>88.07996</v>
      </c>
      <c r="BF158">
        <v>82.97457</v>
      </c>
      <c r="BG158">
        <v>79.70702</v>
      </c>
      <c r="BH158">
        <v>77.053709999999995</v>
      </c>
      <c r="BI158">
        <v>74.376009999999994</v>
      </c>
      <c r="BJ158">
        <v>72.361400000000003</v>
      </c>
      <c r="BK158">
        <v>71.70111</v>
      </c>
      <c r="BL158">
        <v>71.550120000000007</v>
      </c>
      <c r="BM158">
        <v>70.530879999999996</v>
      </c>
      <c r="BN158">
        <v>-0.12781919999999999</v>
      </c>
      <c r="BO158">
        <v>-0.11156729999999999</v>
      </c>
      <c r="BP158">
        <v>9.78131E-2</v>
      </c>
      <c r="BQ158">
        <v>0.13057940000000001</v>
      </c>
      <c r="BR158">
        <v>4.6011499999999997E-2</v>
      </c>
      <c r="BS158">
        <v>0.1217718</v>
      </c>
      <c r="BT158">
        <v>0.2003344</v>
      </c>
      <c r="BU158">
        <v>0.1250867</v>
      </c>
      <c r="BV158">
        <v>-5.4767299999999998E-2</v>
      </c>
      <c r="BW158">
        <v>-0.1023004</v>
      </c>
      <c r="BX158">
        <v>-0.10333059999999999</v>
      </c>
      <c r="BY158">
        <v>3.7768900000000001E-2</v>
      </c>
      <c r="BZ158">
        <v>8.8365899999999997E-2</v>
      </c>
      <c r="CA158">
        <v>0.36592140000000001</v>
      </c>
      <c r="CB158">
        <v>0.96712659999999995</v>
      </c>
      <c r="CC158">
        <v>1.073272</v>
      </c>
      <c r="CD158">
        <v>1.3397870000000001</v>
      </c>
      <c r="CE158">
        <v>0.87977530000000004</v>
      </c>
      <c r="CF158">
        <v>0.43890590000000002</v>
      </c>
      <c r="CG158">
        <v>-7.0344699999999996E-2</v>
      </c>
      <c r="CH158">
        <v>-5.1953300000000001E-2</v>
      </c>
      <c r="CI158">
        <v>-0.2364105</v>
      </c>
      <c r="CJ158">
        <v>-0.24283060000000001</v>
      </c>
      <c r="CK158">
        <v>8.8111999999999999E-3</v>
      </c>
      <c r="CL158" s="25">
        <v>3.0658100000000001E-2</v>
      </c>
      <c r="CM158" s="25">
        <v>2.1579500000000001E-2</v>
      </c>
      <c r="CN158" s="25">
        <v>1.2519199999999999E-2</v>
      </c>
      <c r="CO158" s="25">
        <v>4.2881700000000002E-2</v>
      </c>
      <c r="CP158" s="25">
        <v>5.1012299999999997E-2</v>
      </c>
      <c r="CQ158" s="25">
        <v>5.9221700000000002E-2</v>
      </c>
      <c r="CR158" s="25">
        <v>6.2098500000000001E-2</v>
      </c>
      <c r="CS158" s="25">
        <v>6.2750500000000001E-2</v>
      </c>
      <c r="CT158" s="25">
        <v>4.3992200000000002E-2</v>
      </c>
      <c r="CU158" s="25">
        <v>2.96282E-2</v>
      </c>
      <c r="CV158" s="25">
        <v>1.6015100000000001E-2</v>
      </c>
      <c r="CW158" s="25">
        <v>1.9122E-3</v>
      </c>
      <c r="CX158" s="25">
        <v>1.31883E-2</v>
      </c>
      <c r="CY158" s="25">
        <v>4.6143299999999998E-2</v>
      </c>
      <c r="CZ158" s="25">
        <v>0.19037879999999999</v>
      </c>
      <c r="DA158" s="25">
        <v>0.27180270000000001</v>
      </c>
      <c r="DB158" s="25">
        <v>0.36501060000000002</v>
      </c>
      <c r="DC158" s="25">
        <v>0.41922880000000001</v>
      </c>
      <c r="DD158" s="25">
        <v>0.29774260000000002</v>
      </c>
      <c r="DE158" s="25">
        <v>0.2598897</v>
      </c>
      <c r="DF158" s="25">
        <v>0.27142739999999999</v>
      </c>
      <c r="DG158" s="25">
        <v>0.17534140000000001</v>
      </c>
      <c r="DH158" s="25">
        <v>0.1207766</v>
      </c>
      <c r="DI158" s="25">
        <v>9.9971900000000002E-2</v>
      </c>
    </row>
    <row r="159" spans="1:113" x14ac:dyDescent="0.25">
      <c r="A159" t="str">
        <f t="shared" si="2"/>
        <v>All_7. Institutional/Government_All_All_All_All_44079</v>
      </c>
      <c r="B159" t="s">
        <v>155</v>
      </c>
      <c r="C159" t="s">
        <v>189</v>
      </c>
      <c r="D159" t="s">
        <v>2</v>
      </c>
      <c r="E159" t="s">
        <v>43</v>
      </c>
      <c r="F159" t="s">
        <v>2</v>
      </c>
      <c r="G159" t="s">
        <v>2</v>
      </c>
      <c r="H159" t="s">
        <v>2</v>
      </c>
      <c r="I159" t="s">
        <v>2</v>
      </c>
      <c r="J159" s="11">
        <v>44079</v>
      </c>
      <c r="K159">
        <v>15</v>
      </c>
      <c r="L159">
        <v>18</v>
      </c>
      <c r="M159">
        <v>1811</v>
      </c>
      <c r="N159">
        <v>0</v>
      </c>
      <c r="O159">
        <v>0</v>
      </c>
      <c r="P159">
        <v>0</v>
      </c>
      <c r="Q159">
        <v>0</v>
      </c>
      <c r="R159">
        <v>24.663640000000001</v>
      </c>
      <c r="S159">
        <v>23.996009999999998</v>
      </c>
      <c r="T159">
        <v>23.342110000000002</v>
      </c>
      <c r="U159">
        <v>23.092120000000001</v>
      </c>
      <c r="V159">
        <v>23.712260000000001</v>
      </c>
      <c r="W159">
        <v>24.39443</v>
      </c>
      <c r="X159">
        <v>24.877079999999999</v>
      </c>
      <c r="Y159">
        <v>25.261279999999999</v>
      </c>
      <c r="Z159">
        <v>27.541350000000001</v>
      </c>
      <c r="AA159">
        <v>29.662459999999999</v>
      </c>
      <c r="AB159">
        <v>31.403459999999999</v>
      </c>
      <c r="AC159">
        <v>32.845869999999998</v>
      </c>
      <c r="AD159">
        <v>33.503909999999998</v>
      </c>
      <c r="AE159">
        <v>33.722619999999999</v>
      </c>
      <c r="AF159">
        <v>34.177729999999997</v>
      </c>
      <c r="AG159">
        <v>34.059220000000003</v>
      </c>
      <c r="AH159">
        <v>34.004449999999999</v>
      </c>
      <c r="AI159">
        <v>33.911659999999998</v>
      </c>
      <c r="AJ159">
        <v>33.462980000000002</v>
      </c>
      <c r="AK159">
        <v>33.028880000000001</v>
      </c>
      <c r="AL159">
        <v>31.518049999999999</v>
      </c>
      <c r="AM159">
        <v>29.97944</v>
      </c>
      <c r="AN159">
        <v>28.106940000000002</v>
      </c>
      <c r="AO159">
        <v>26.594390000000001</v>
      </c>
      <c r="AP159">
        <v>69.718100000000007</v>
      </c>
      <c r="AQ159">
        <v>69.444410000000005</v>
      </c>
      <c r="AR159">
        <v>68.671000000000006</v>
      </c>
      <c r="AS159">
        <v>68.13409</v>
      </c>
      <c r="AT159">
        <v>69.057460000000006</v>
      </c>
      <c r="AU159">
        <v>70.053079999999994</v>
      </c>
      <c r="AV159">
        <v>69.3339</v>
      </c>
      <c r="AW159">
        <v>76.712389999999999</v>
      </c>
      <c r="AX159">
        <v>85.102519999999998</v>
      </c>
      <c r="AY159">
        <v>92.239350000000002</v>
      </c>
      <c r="AZ159">
        <v>97.240229999999997</v>
      </c>
      <c r="BA159">
        <v>98.343860000000006</v>
      </c>
      <c r="BB159">
        <v>100.27419999999999</v>
      </c>
      <c r="BC159">
        <v>101.0448</v>
      </c>
      <c r="BD159">
        <v>100.32429999999999</v>
      </c>
      <c r="BE159">
        <v>99.875290000000007</v>
      </c>
      <c r="BF159">
        <v>97.260059999999996</v>
      </c>
      <c r="BG159">
        <v>92.930449999999993</v>
      </c>
      <c r="BH159">
        <v>88.125730000000004</v>
      </c>
      <c r="BI159">
        <v>84.17013</v>
      </c>
      <c r="BJ159">
        <v>81.042659999999998</v>
      </c>
      <c r="BK159">
        <v>78.3416</v>
      </c>
      <c r="BL159">
        <v>76.158060000000006</v>
      </c>
      <c r="BM159">
        <v>75.429029999999997</v>
      </c>
      <c r="BN159">
        <v>-0.1194274</v>
      </c>
      <c r="BO159">
        <v>-0.1050899</v>
      </c>
      <c r="BP159">
        <v>8.98698E-2</v>
      </c>
      <c r="BQ159">
        <v>0.16647780000000001</v>
      </c>
      <c r="BR159">
        <v>6.9832900000000003E-2</v>
      </c>
      <c r="BS159">
        <v>0.1693095</v>
      </c>
      <c r="BT159">
        <v>0.29868450000000002</v>
      </c>
      <c r="BU159">
        <v>0.1120819</v>
      </c>
      <c r="BV159">
        <v>-5.80863E-2</v>
      </c>
      <c r="BW159">
        <v>-0.1450149</v>
      </c>
      <c r="BX159">
        <v>-0.16123080000000001</v>
      </c>
      <c r="BY159">
        <v>3.5356899999999997E-2</v>
      </c>
      <c r="BZ159">
        <v>0.19874269999999999</v>
      </c>
      <c r="CA159">
        <v>0.48479949999999999</v>
      </c>
      <c r="CB159">
        <v>0.82829359999999996</v>
      </c>
      <c r="CC159">
        <v>0.82755619999999996</v>
      </c>
      <c r="CD159">
        <v>0.89272070000000003</v>
      </c>
      <c r="CE159">
        <v>0.57723029999999997</v>
      </c>
      <c r="CF159">
        <v>0.16283329999999999</v>
      </c>
      <c r="CG159">
        <v>0.59223389999999998</v>
      </c>
      <c r="CH159">
        <v>0.10050149999999999</v>
      </c>
      <c r="CI159">
        <v>-0.37396620000000003</v>
      </c>
      <c r="CJ159">
        <v>-0.44655679999999998</v>
      </c>
      <c r="CK159">
        <v>-0.47315590000000002</v>
      </c>
      <c r="CL159" s="25">
        <v>2.9187899999999999E-2</v>
      </c>
      <c r="CM159" s="25">
        <v>1.7994599999999999E-2</v>
      </c>
      <c r="CN159" s="25">
        <v>1.20547E-2</v>
      </c>
      <c r="CO159" s="25">
        <v>3.7523399999999998E-2</v>
      </c>
      <c r="CP159" s="25">
        <v>4.2494400000000002E-2</v>
      </c>
      <c r="CQ159" s="25">
        <v>5.3047400000000001E-2</v>
      </c>
      <c r="CR159" s="25">
        <v>5.3771800000000002E-2</v>
      </c>
      <c r="CS159" s="25">
        <v>5.15655E-2</v>
      </c>
      <c r="CT159" s="25">
        <v>4.2744900000000002E-2</v>
      </c>
      <c r="CU159" s="25">
        <v>2.9047300000000002E-2</v>
      </c>
      <c r="CV159" s="25">
        <v>1.1550599999999999E-2</v>
      </c>
      <c r="CW159" s="25">
        <v>2.1565E-3</v>
      </c>
      <c r="CX159" s="25">
        <v>1.21589E-2</v>
      </c>
      <c r="CY159" s="25">
        <v>7.0219900000000002E-2</v>
      </c>
      <c r="CZ159" s="25">
        <v>0.1816353</v>
      </c>
      <c r="DA159" s="25">
        <v>0.21332039999999999</v>
      </c>
      <c r="DB159" s="25">
        <v>0.2852036</v>
      </c>
      <c r="DC159" s="25">
        <v>0.36870239999999999</v>
      </c>
      <c r="DD159" s="25">
        <v>0.33716049999999997</v>
      </c>
      <c r="DE159" s="25">
        <v>0.32803969999999999</v>
      </c>
      <c r="DF159" s="25">
        <v>0.24452170000000001</v>
      </c>
      <c r="DG159" s="25">
        <v>0.147897</v>
      </c>
      <c r="DH159" s="25">
        <v>9.0538199999999999E-2</v>
      </c>
      <c r="DI159" s="25">
        <v>8.3953E-2</v>
      </c>
    </row>
    <row r="160" spans="1:113" x14ac:dyDescent="0.25">
      <c r="A160" t="str">
        <f t="shared" si="2"/>
        <v>All_7. Institutional/Government_All_All_All_All_44080</v>
      </c>
      <c r="B160" t="s">
        <v>155</v>
      </c>
      <c r="C160" t="s">
        <v>189</v>
      </c>
      <c r="D160" t="s">
        <v>2</v>
      </c>
      <c r="E160" t="s">
        <v>43</v>
      </c>
      <c r="F160" t="s">
        <v>2</v>
      </c>
      <c r="G160" t="s">
        <v>2</v>
      </c>
      <c r="H160" t="s">
        <v>2</v>
      </c>
      <c r="I160" t="s">
        <v>2</v>
      </c>
      <c r="J160" s="11">
        <v>44080</v>
      </c>
      <c r="K160">
        <v>15</v>
      </c>
      <c r="L160">
        <v>18</v>
      </c>
      <c r="M160">
        <v>1811</v>
      </c>
      <c r="N160">
        <v>0</v>
      </c>
      <c r="O160">
        <v>0</v>
      </c>
      <c r="P160">
        <v>0</v>
      </c>
      <c r="Q160">
        <v>0</v>
      </c>
      <c r="R160">
        <v>25.549379999999999</v>
      </c>
      <c r="S160">
        <v>24.859059999999999</v>
      </c>
      <c r="T160">
        <v>24.496269999999999</v>
      </c>
      <c r="U160">
        <v>24.115300000000001</v>
      </c>
      <c r="V160">
        <v>24.04721</v>
      </c>
      <c r="W160">
        <v>24.342829999999999</v>
      </c>
      <c r="X160">
        <v>25.115790000000001</v>
      </c>
      <c r="Y160">
        <v>26.093070000000001</v>
      </c>
      <c r="Z160">
        <v>28.65344</v>
      </c>
      <c r="AA160">
        <v>31.128499999999999</v>
      </c>
      <c r="AB160">
        <v>32.945070000000001</v>
      </c>
      <c r="AC160">
        <v>33.712490000000003</v>
      </c>
      <c r="AD160">
        <v>33.659149999999997</v>
      </c>
      <c r="AE160">
        <v>33.389519999999997</v>
      </c>
      <c r="AF160">
        <v>33.494810000000001</v>
      </c>
      <c r="AG160">
        <v>32.846429999999998</v>
      </c>
      <c r="AH160">
        <v>32.623739999999998</v>
      </c>
      <c r="AI160">
        <v>31.956949999999999</v>
      </c>
      <c r="AJ160">
        <v>31.82845</v>
      </c>
      <c r="AK160">
        <v>31.39189</v>
      </c>
      <c r="AL160">
        <v>30.047519999999999</v>
      </c>
      <c r="AM160">
        <v>28.862449999999999</v>
      </c>
      <c r="AN160">
        <v>27.7239</v>
      </c>
      <c r="AO160">
        <v>26.56522</v>
      </c>
      <c r="AP160">
        <v>74.968199999999996</v>
      </c>
      <c r="AQ160">
        <v>73.946870000000004</v>
      </c>
      <c r="AR160">
        <v>72.396919999999994</v>
      </c>
      <c r="AS160">
        <v>72.369429999999994</v>
      </c>
      <c r="AT160">
        <v>73.018280000000004</v>
      </c>
      <c r="AU160">
        <v>73.359840000000005</v>
      </c>
      <c r="AV160">
        <v>73.219610000000003</v>
      </c>
      <c r="AW160">
        <v>82.967939999999999</v>
      </c>
      <c r="AX160">
        <v>91.720849999999999</v>
      </c>
      <c r="AY160">
        <v>98.977109999999996</v>
      </c>
      <c r="AZ160">
        <v>102.6992</v>
      </c>
      <c r="BA160">
        <v>104.4889</v>
      </c>
      <c r="BB160">
        <v>104.5752</v>
      </c>
      <c r="BC160">
        <v>105.2201</v>
      </c>
      <c r="BD160">
        <v>104.6066</v>
      </c>
      <c r="BE160">
        <v>101.84350000000001</v>
      </c>
      <c r="BF160">
        <v>98.105739999999997</v>
      </c>
      <c r="BG160">
        <v>93.95729</v>
      </c>
      <c r="BH160">
        <v>86.126279999999994</v>
      </c>
      <c r="BI160">
        <v>80.857669999999999</v>
      </c>
      <c r="BJ160">
        <v>78.561130000000006</v>
      </c>
      <c r="BK160">
        <v>76.547300000000007</v>
      </c>
      <c r="BL160">
        <v>74.87603</v>
      </c>
      <c r="BM160">
        <v>73.235039999999998</v>
      </c>
      <c r="BN160">
        <v>4.4375400000000002E-2</v>
      </c>
      <c r="BO160">
        <v>1.3036600000000001E-2</v>
      </c>
      <c r="BP160">
        <v>-2.0786099999999998E-2</v>
      </c>
      <c r="BQ160">
        <v>-8.84384E-2</v>
      </c>
      <c r="BR160">
        <v>8.7837700000000005E-2</v>
      </c>
      <c r="BS160">
        <v>0.28210629999999998</v>
      </c>
      <c r="BT160">
        <v>0.26305499999999998</v>
      </c>
      <c r="BU160">
        <v>-0.1103326</v>
      </c>
      <c r="BV160">
        <v>-0.15657099999999999</v>
      </c>
      <c r="BW160">
        <v>-0.34937669999999998</v>
      </c>
      <c r="BX160">
        <v>-0.34919159999999999</v>
      </c>
      <c r="BY160">
        <v>4.7471800000000001E-2</v>
      </c>
      <c r="BZ160">
        <v>0.39633679999999999</v>
      </c>
      <c r="CA160">
        <v>0.71492579999999994</v>
      </c>
      <c r="CB160">
        <v>0.78844409999999998</v>
      </c>
      <c r="CC160">
        <v>1.0764689999999999</v>
      </c>
      <c r="CD160">
        <v>0.95948739999999999</v>
      </c>
      <c r="CE160">
        <v>0.80693309999999996</v>
      </c>
      <c r="CF160">
        <v>0.8142123</v>
      </c>
      <c r="CG160">
        <v>1.1476789999999999</v>
      </c>
      <c r="CH160">
        <v>0.61158570000000001</v>
      </c>
      <c r="CI160">
        <v>3.4729799999999998E-2</v>
      </c>
      <c r="CJ160">
        <v>-0.26552039999999999</v>
      </c>
      <c r="CK160">
        <v>-0.27347149999999998</v>
      </c>
      <c r="CL160" s="25">
        <v>3.6145099999999999E-2</v>
      </c>
      <c r="CM160" s="25">
        <v>2.1527999999999999E-2</v>
      </c>
      <c r="CN160" s="25">
        <v>1.61169E-2</v>
      </c>
      <c r="CO160" s="25">
        <v>4.4523199999999999E-2</v>
      </c>
      <c r="CP160" s="25">
        <v>4.0499100000000003E-2</v>
      </c>
      <c r="CQ160" s="25">
        <v>6.8971000000000005E-2</v>
      </c>
      <c r="CR160" s="25">
        <v>6.7379599999999998E-2</v>
      </c>
      <c r="CS160" s="25">
        <v>6.4907300000000001E-2</v>
      </c>
      <c r="CT160" s="25">
        <v>5.2320600000000002E-2</v>
      </c>
      <c r="CU160" s="25">
        <v>4.34972E-2</v>
      </c>
      <c r="CV160" s="25">
        <v>1.44692E-2</v>
      </c>
      <c r="CW160" s="25">
        <v>3.8262999999999999E-3</v>
      </c>
      <c r="CX160" s="25">
        <v>1.5289000000000001E-2</v>
      </c>
      <c r="CY160" s="25">
        <v>7.0913500000000004E-2</v>
      </c>
      <c r="CZ160" s="25">
        <v>0.1479327</v>
      </c>
      <c r="DA160" s="25">
        <v>0.2420214</v>
      </c>
      <c r="DB160" s="25">
        <v>0.2807114</v>
      </c>
      <c r="DC160" s="25">
        <v>0.36100310000000002</v>
      </c>
      <c r="DD160" s="25">
        <v>0.41011039999999999</v>
      </c>
      <c r="DE160" s="25">
        <v>0.4257222</v>
      </c>
      <c r="DF160" s="25">
        <v>0.36995119999999998</v>
      </c>
      <c r="DG160" s="25">
        <v>0.20986070000000001</v>
      </c>
      <c r="DH160" s="25">
        <v>0.1061426</v>
      </c>
      <c r="DI160" s="25">
        <v>9.1955200000000001E-2</v>
      </c>
    </row>
    <row r="161" spans="1:113" x14ac:dyDescent="0.25">
      <c r="A161" t="str">
        <f t="shared" si="2"/>
        <v>All_7. Institutional/Government_All_All_All_All_44081</v>
      </c>
      <c r="B161" t="s">
        <v>155</v>
      </c>
      <c r="C161" t="s">
        <v>189</v>
      </c>
      <c r="D161" t="s">
        <v>2</v>
      </c>
      <c r="E161" t="s">
        <v>43</v>
      </c>
      <c r="F161" t="s">
        <v>2</v>
      </c>
      <c r="G161" t="s">
        <v>2</v>
      </c>
      <c r="H161" t="s">
        <v>2</v>
      </c>
      <c r="I161" t="s">
        <v>2</v>
      </c>
      <c r="J161" s="11">
        <v>44081</v>
      </c>
      <c r="K161">
        <v>15</v>
      </c>
      <c r="L161">
        <v>18</v>
      </c>
      <c r="M161">
        <v>1811</v>
      </c>
      <c r="N161">
        <v>0</v>
      </c>
      <c r="O161">
        <v>0</v>
      </c>
      <c r="P161">
        <v>0</v>
      </c>
      <c r="Q161">
        <v>0</v>
      </c>
      <c r="R161">
        <v>25.378409999999999</v>
      </c>
      <c r="S161">
        <v>24.646260000000002</v>
      </c>
      <c r="T161">
        <v>24.534459999999999</v>
      </c>
      <c r="U161">
        <v>24.343430000000001</v>
      </c>
      <c r="V161">
        <v>24.668399999999998</v>
      </c>
      <c r="W161">
        <v>25.712669999999999</v>
      </c>
      <c r="X161">
        <v>26.616520000000001</v>
      </c>
      <c r="Y161">
        <v>27.024560000000001</v>
      </c>
      <c r="Z161">
        <v>28.219139999999999</v>
      </c>
      <c r="AA161">
        <v>29.477499999999999</v>
      </c>
      <c r="AB161">
        <v>30.292269999999998</v>
      </c>
      <c r="AC161">
        <v>31.25572</v>
      </c>
      <c r="AD161">
        <v>31.791630000000001</v>
      </c>
      <c r="AE161">
        <v>32.064480000000003</v>
      </c>
      <c r="AF161">
        <v>31.951540000000001</v>
      </c>
      <c r="AG161">
        <v>31.58548</v>
      </c>
      <c r="AH161">
        <v>31.569929999999999</v>
      </c>
      <c r="AI161">
        <v>30.922090000000001</v>
      </c>
      <c r="AJ161">
        <v>30.447420000000001</v>
      </c>
      <c r="AK161">
        <v>30.82281</v>
      </c>
      <c r="AL161">
        <v>29.49879</v>
      </c>
      <c r="AM161">
        <v>27.747620000000001</v>
      </c>
      <c r="AN161">
        <v>25.53726</v>
      </c>
      <c r="AO161">
        <v>24.338000000000001</v>
      </c>
      <c r="AP161">
        <v>71.707300000000004</v>
      </c>
      <c r="AQ161">
        <v>70.392859999999999</v>
      </c>
      <c r="AR161">
        <v>69.821640000000002</v>
      </c>
      <c r="AS161">
        <v>68.878039999999999</v>
      </c>
      <c r="AT161">
        <v>68.22269</v>
      </c>
      <c r="AU161">
        <v>67.214299999999994</v>
      </c>
      <c r="AV161">
        <v>66.679659999999998</v>
      </c>
      <c r="AW161">
        <v>72.735569999999996</v>
      </c>
      <c r="AX161">
        <v>77.01155</v>
      </c>
      <c r="AY161">
        <v>81.273889999999994</v>
      </c>
      <c r="AZ161">
        <v>83.545140000000004</v>
      </c>
      <c r="BA161">
        <v>84.017099999999999</v>
      </c>
      <c r="BB161">
        <v>84.245609999999999</v>
      </c>
      <c r="BC161">
        <v>83.326070000000001</v>
      </c>
      <c r="BD161">
        <v>82.73518</v>
      </c>
      <c r="BE161">
        <v>80.739940000000004</v>
      </c>
      <c r="BF161">
        <v>79.621870000000001</v>
      </c>
      <c r="BG161">
        <v>76.404719999999998</v>
      </c>
      <c r="BH161">
        <v>73.913290000000003</v>
      </c>
      <c r="BI161">
        <v>71.782619999999994</v>
      </c>
      <c r="BJ161">
        <v>71.319469999999995</v>
      </c>
      <c r="BK161">
        <v>70.150000000000006</v>
      </c>
      <c r="BL161">
        <v>69.972350000000006</v>
      </c>
      <c r="BM161">
        <v>69.369420000000005</v>
      </c>
      <c r="BN161">
        <v>6.3564399999999993E-2</v>
      </c>
      <c r="BO161">
        <v>2.94408E-2</v>
      </c>
      <c r="BP161">
        <v>-3.6377800000000002E-2</v>
      </c>
      <c r="BQ161">
        <v>-2.1104899999999999E-2</v>
      </c>
      <c r="BR161">
        <v>0.1960208</v>
      </c>
      <c r="BS161">
        <v>0.51344710000000005</v>
      </c>
      <c r="BT161">
        <v>0.63319449999999999</v>
      </c>
      <c r="BU161">
        <v>-1.0106E-2</v>
      </c>
      <c r="BV161">
        <v>-0.1425575</v>
      </c>
      <c r="BW161">
        <v>-0.1772657</v>
      </c>
      <c r="BX161">
        <v>-0.2121258</v>
      </c>
      <c r="BY161">
        <v>5.0375700000000002E-2</v>
      </c>
      <c r="BZ161">
        <v>0.13253570000000001</v>
      </c>
      <c r="CA161">
        <v>0.41101779999999999</v>
      </c>
      <c r="CB161">
        <v>1.1147640000000001</v>
      </c>
      <c r="CC161">
        <v>1.4794609999999999</v>
      </c>
      <c r="CD161">
        <v>1.4548030000000001</v>
      </c>
      <c r="CE161">
        <v>1.1468290000000001</v>
      </c>
      <c r="CF161">
        <v>1.1027899999999999</v>
      </c>
      <c r="CG161">
        <v>0.53879880000000002</v>
      </c>
      <c r="CH161">
        <v>0.49024079999999998</v>
      </c>
      <c r="CI161">
        <v>0.14876690000000001</v>
      </c>
      <c r="CJ161">
        <v>-0.104147</v>
      </c>
      <c r="CK161">
        <v>1.2477800000000001E-2</v>
      </c>
      <c r="CL161" s="25">
        <v>3.5863199999999998E-2</v>
      </c>
      <c r="CM161" s="25">
        <v>1.9756200000000002E-2</v>
      </c>
      <c r="CN161" s="25">
        <v>1.5200699999999999E-2</v>
      </c>
      <c r="CO161" s="25">
        <v>4.4308E-2</v>
      </c>
      <c r="CP161" s="25">
        <v>6.4371399999999995E-2</v>
      </c>
      <c r="CQ161" s="25">
        <v>8.8120000000000004E-2</v>
      </c>
      <c r="CR161" s="25">
        <v>0.1083846</v>
      </c>
      <c r="CS161" s="25">
        <v>0.1042043</v>
      </c>
      <c r="CT161" s="25">
        <v>0.10198889999999999</v>
      </c>
      <c r="CU161" s="25">
        <v>7.3087700000000005E-2</v>
      </c>
      <c r="CV161" s="25">
        <v>4.0307000000000003E-2</v>
      </c>
      <c r="CW161" s="25">
        <v>6.6990000000000001E-3</v>
      </c>
      <c r="CX161" s="25">
        <v>2.78062E-2</v>
      </c>
      <c r="CY161" s="25">
        <v>0.1033916</v>
      </c>
      <c r="CZ161" s="25">
        <v>0.3160886</v>
      </c>
      <c r="DA161" s="25">
        <v>0.3550854</v>
      </c>
      <c r="DB161" s="25">
        <v>0.44396210000000003</v>
      </c>
      <c r="DC161" s="25">
        <v>0.4649124</v>
      </c>
      <c r="DD161" s="25">
        <v>0.34441050000000001</v>
      </c>
      <c r="DE161" s="25">
        <v>0.34510760000000001</v>
      </c>
      <c r="DF161" s="25">
        <v>0.35794369999999998</v>
      </c>
      <c r="DG161" s="25">
        <v>0.2177095</v>
      </c>
      <c r="DH161" s="25">
        <v>0.1201055</v>
      </c>
      <c r="DI161" s="25">
        <v>0.1009868</v>
      </c>
    </row>
    <row r="162" spans="1:113" x14ac:dyDescent="0.25">
      <c r="A162" t="str">
        <f t="shared" si="2"/>
        <v>All_7. Institutional/Government_All_All_All_All_44104</v>
      </c>
      <c r="B162" t="s">
        <v>155</v>
      </c>
      <c r="C162" t="s">
        <v>189</v>
      </c>
      <c r="D162" t="s">
        <v>2</v>
      </c>
      <c r="E162" t="s">
        <v>43</v>
      </c>
      <c r="F162" t="s">
        <v>2</v>
      </c>
      <c r="G162" t="s">
        <v>2</v>
      </c>
      <c r="H162" t="s">
        <v>2</v>
      </c>
      <c r="I162" t="s">
        <v>2</v>
      </c>
      <c r="J162" s="11">
        <v>44104</v>
      </c>
      <c r="K162">
        <v>15</v>
      </c>
      <c r="L162">
        <v>18</v>
      </c>
      <c r="M162">
        <v>1816</v>
      </c>
      <c r="N162">
        <v>0</v>
      </c>
      <c r="O162">
        <v>0</v>
      </c>
      <c r="P162">
        <v>0</v>
      </c>
      <c r="Q162">
        <v>0</v>
      </c>
      <c r="R162">
        <v>23.479489999999998</v>
      </c>
      <c r="S162">
        <v>22.714500000000001</v>
      </c>
      <c r="T162">
        <v>22.434850000000001</v>
      </c>
      <c r="U162">
        <v>22.389900000000001</v>
      </c>
      <c r="V162">
        <v>23.61955</v>
      </c>
      <c r="W162">
        <v>25.103490000000001</v>
      </c>
      <c r="X162">
        <v>27.32696</v>
      </c>
      <c r="Y162">
        <v>29.230519999999999</v>
      </c>
      <c r="Z162">
        <v>32.693170000000002</v>
      </c>
      <c r="AA162">
        <v>35.48554</v>
      </c>
      <c r="AB162">
        <v>38.144579999999998</v>
      </c>
      <c r="AC162">
        <v>39.549700000000001</v>
      </c>
      <c r="AD162">
        <v>40.388249999999999</v>
      </c>
      <c r="AE162">
        <v>40.977330000000002</v>
      </c>
      <c r="AF162">
        <v>41.18497</v>
      </c>
      <c r="AG162">
        <v>41.3508</v>
      </c>
      <c r="AH162">
        <v>40.565649999999998</v>
      </c>
      <c r="AI162">
        <v>38.496899999999997</v>
      </c>
      <c r="AJ162">
        <v>37.508899999999997</v>
      </c>
      <c r="AK162">
        <v>35.635080000000002</v>
      </c>
      <c r="AL162">
        <v>32.157699999999998</v>
      </c>
      <c r="AM162">
        <v>28.876339999999999</v>
      </c>
      <c r="AN162">
        <v>26.701899999999998</v>
      </c>
      <c r="AO162">
        <v>25.085830000000001</v>
      </c>
      <c r="AP162">
        <v>65.356099999999998</v>
      </c>
      <c r="AQ162">
        <v>65.027259999999998</v>
      </c>
      <c r="AR162">
        <v>64.358379999999997</v>
      </c>
      <c r="AS162">
        <v>64.987740000000002</v>
      </c>
      <c r="AT162">
        <v>64.988010000000003</v>
      </c>
      <c r="AU162">
        <v>65.867850000000004</v>
      </c>
      <c r="AV162">
        <v>66.799629999999993</v>
      </c>
      <c r="AW162">
        <v>74.217089999999999</v>
      </c>
      <c r="AX162">
        <v>84.422449999999998</v>
      </c>
      <c r="AY162">
        <v>91.498720000000006</v>
      </c>
      <c r="AZ162">
        <v>96.690569999999994</v>
      </c>
      <c r="BA162">
        <v>97.601740000000007</v>
      </c>
      <c r="BB162">
        <v>97.610669999999999</v>
      </c>
      <c r="BC162">
        <v>96.556330000000003</v>
      </c>
      <c r="BD162">
        <v>96.447059999999993</v>
      </c>
      <c r="BE162">
        <v>97.068600000000004</v>
      </c>
      <c r="BF162">
        <v>95.176770000000005</v>
      </c>
      <c r="BG162">
        <v>89.382999999999996</v>
      </c>
      <c r="BH162">
        <v>82.248329999999996</v>
      </c>
      <c r="BI162">
        <v>77.386610000000005</v>
      </c>
      <c r="BJ162">
        <v>75.566249999999997</v>
      </c>
      <c r="BK162">
        <v>73.036230000000003</v>
      </c>
      <c r="BL162">
        <v>70.534610000000001</v>
      </c>
      <c r="BM162">
        <v>69.506749999999997</v>
      </c>
      <c r="BN162">
        <v>-0.1012233</v>
      </c>
      <c r="BO162">
        <v>-9.6601999999999993E-2</v>
      </c>
      <c r="BP162">
        <v>7.9197699999999996E-2</v>
      </c>
      <c r="BQ162">
        <v>0.18774689999999999</v>
      </c>
      <c r="BR162">
        <v>0.10089480000000001</v>
      </c>
      <c r="BS162">
        <v>0.1604922</v>
      </c>
      <c r="BT162">
        <v>0.24082310000000001</v>
      </c>
      <c r="BU162">
        <v>0.1111973</v>
      </c>
      <c r="BV162">
        <v>-5.9391300000000001E-2</v>
      </c>
      <c r="BW162">
        <v>-0.15050189999999999</v>
      </c>
      <c r="BX162">
        <v>-0.17464470000000001</v>
      </c>
      <c r="BY162">
        <v>3.47429E-2</v>
      </c>
      <c r="BZ162">
        <v>0.18702779999999999</v>
      </c>
      <c r="CA162">
        <v>0.4325618</v>
      </c>
      <c r="CB162">
        <v>0.83790430000000005</v>
      </c>
      <c r="CC162">
        <v>0.80164440000000003</v>
      </c>
      <c r="CD162">
        <v>0.89940260000000005</v>
      </c>
      <c r="CE162">
        <v>0.62749200000000005</v>
      </c>
      <c r="CF162">
        <v>0.2332062</v>
      </c>
      <c r="CG162">
        <v>0.36806179999999999</v>
      </c>
      <c r="CH162">
        <v>3.4967400000000003E-2</v>
      </c>
      <c r="CI162">
        <v>-0.30668499999999999</v>
      </c>
      <c r="CJ162">
        <v>-0.30096000000000001</v>
      </c>
      <c r="CK162">
        <v>-0.1280152</v>
      </c>
      <c r="CL162" s="25">
        <v>3.5311799999999997E-2</v>
      </c>
      <c r="CM162" s="25">
        <v>2.1178599999999999E-2</v>
      </c>
      <c r="CN162" s="25">
        <v>1.4452400000000001E-2</v>
      </c>
      <c r="CO162" s="25">
        <v>4.4678599999999999E-2</v>
      </c>
      <c r="CP162" s="25">
        <v>4.7621999999999998E-2</v>
      </c>
      <c r="CQ162" s="25">
        <v>6.0777499999999998E-2</v>
      </c>
      <c r="CR162" s="25">
        <v>5.82108E-2</v>
      </c>
      <c r="CS162" s="25">
        <v>5.8222999999999997E-2</v>
      </c>
      <c r="CT162" s="25">
        <v>4.5394400000000001E-2</v>
      </c>
      <c r="CU162" s="25">
        <v>3.4073899999999997E-2</v>
      </c>
      <c r="CV162" s="25">
        <v>1.6954400000000001E-2</v>
      </c>
      <c r="CW162" s="25">
        <v>2.4475E-3</v>
      </c>
      <c r="CX162" s="25">
        <v>1.3987899999999999E-2</v>
      </c>
      <c r="CY162" s="25">
        <v>4.4392599999999997E-2</v>
      </c>
      <c r="CZ162" s="25">
        <v>0.1593281</v>
      </c>
      <c r="DA162" s="25">
        <v>0.2051539</v>
      </c>
      <c r="DB162" s="25">
        <v>0.2731712</v>
      </c>
      <c r="DC162" s="25">
        <v>0.34668369999999998</v>
      </c>
      <c r="DD162" s="25">
        <v>0.32150190000000001</v>
      </c>
      <c r="DE162" s="25">
        <v>0.30172680000000002</v>
      </c>
      <c r="DF162" s="25">
        <v>0.24806710000000001</v>
      </c>
      <c r="DG162" s="25">
        <v>0.1527548</v>
      </c>
      <c r="DH162" s="25">
        <v>0.1129305</v>
      </c>
      <c r="DI162" s="25">
        <v>9.7291500000000003E-2</v>
      </c>
    </row>
    <row r="163" spans="1:113" x14ac:dyDescent="0.25">
      <c r="A163" t="str">
        <f t="shared" si="2"/>
        <v>All_7. Institutional/Government_All_All_All_All_44105</v>
      </c>
      <c r="B163" t="s">
        <v>155</v>
      </c>
      <c r="C163" t="s">
        <v>189</v>
      </c>
      <c r="D163" t="s">
        <v>2</v>
      </c>
      <c r="E163" t="s">
        <v>43</v>
      </c>
      <c r="F163" t="s">
        <v>2</v>
      </c>
      <c r="G163" t="s">
        <v>2</v>
      </c>
      <c r="H163" t="s">
        <v>2</v>
      </c>
      <c r="I163" t="s">
        <v>2</v>
      </c>
      <c r="J163" s="11">
        <v>44105</v>
      </c>
      <c r="K163">
        <v>15</v>
      </c>
      <c r="L163">
        <v>18</v>
      </c>
      <c r="M163">
        <v>1815</v>
      </c>
      <c r="N163">
        <v>0</v>
      </c>
      <c r="O163">
        <v>0</v>
      </c>
      <c r="P163">
        <v>0</v>
      </c>
      <c r="Q163">
        <v>0</v>
      </c>
      <c r="R163">
        <v>24.039650000000002</v>
      </c>
      <c r="S163">
        <v>23.227209999999999</v>
      </c>
      <c r="T163">
        <v>22.752569999999999</v>
      </c>
      <c r="U163">
        <v>22.710509999999999</v>
      </c>
      <c r="V163">
        <v>23.945180000000001</v>
      </c>
      <c r="W163">
        <v>25.446020000000001</v>
      </c>
      <c r="X163">
        <v>27.457190000000001</v>
      </c>
      <c r="Y163">
        <v>29.254960000000001</v>
      </c>
      <c r="Z163">
        <v>32.469119999999997</v>
      </c>
      <c r="AA163">
        <v>35.448169999999998</v>
      </c>
      <c r="AB163">
        <v>38.044440000000002</v>
      </c>
      <c r="AC163">
        <v>39.767130000000002</v>
      </c>
      <c r="AD163">
        <v>40.402180000000001</v>
      </c>
      <c r="AE163">
        <v>40.715350000000001</v>
      </c>
      <c r="AF163">
        <v>40.592529999999996</v>
      </c>
      <c r="AG163">
        <v>41.023130000000002</v>
      </c>
      <c r="AH163">
        <v>40.50844</v>
      </c>
      <c r="AI163">
        <v>38.29636</v>
      </c>
      <c r="AJ163">
        <v>37.664020000000001</v>
      </c>
      <c r="AK163">
        <v>36.421309999999998</v>
      </c>
      <c r="AL163">
        <v>33.226469999999999</v>
      </c>
      <c r="AM163">
        <v>29.64385</v>
      </c>
      <c r="AN163">
        <v>27.07077</v>
      </c>
      <c r="AO163">
        <v>24.958539999999999</v>
      </c>
      <c r="AP163">
        <v>69.277299999999997</v>
      </c>
      <c r="AQ163">
        <v>68.681619999999995</v>
      </c>
      <c r="AR163">
        <v>67.260940000000005</v>
      </c>
      <c r="AS163">
        <v>66.004140000000007</v>
      </c>
      <c r="AT163">
        <v>64.409710000000004</v>
      </c>
      <c r="AU163">
        <v>65.099990000000005</v>
      </c>
      <c r="AV163">
        <v>64.251320000000007</v>
      </c>
      <c r="AW163">
        <v>72.237960000000001</v>
      </c>
      <c r="AX163">
        <v>82.398340000000005</v>
      </c>
      <c r="AY163">
        <v>90.519210000000001</v>
      </c>
      <c r="AZ163">
        <v>95.80377</v>
      </c>
      <c r="BA163">
        <v>98.106669999999994</v>
      </c>
      <c r="BB163">
        <v>99.029480000000007</v>
      </c>
      <c r="BC163">
        <v>98.957890000000006</v>
      </c>
      <c r="BD163">
        <v>96.820440000000005</v>
      </c>
      <c r="BE163">
        <v>94.911029999999997</v>
      </c>
      <c r="BF163">
        <v>93.098749999999995</v>
      </c>
      <c r="BG163">
        <v>87.952749999999995</v>
      </c>
      <c r="BH163">
        <v>80.079220000000007</v>
      </c>
      <c r="BI163">
        <v>74.748959999999997</v>
      </c>
      <c r="BJ163">
        <v>72.460319999999996</v>
      </c>
      <c r="BK163">
        <v>71.125839999999997</v>
      </c>
      <c r="BL163">
        <v>68.494799999999998</v>
      </c>
      <c r="BM163">
        <v>66.280670000000001</v>
      </c>
      <c r="BN163">
        <v>-0.11682090000000001</v>
      </c>
      <c r="BO163">
        <v>-0.1083023</v>
      </c>
      <c r="BP163">
        <v>8.7986800000000004E-2</v>
      </c>
      <c r="BQ163">
        <v>0.1657284</v>
      </c>
      <c r="BR163">
        <v>0.1124037</v>
      </c>
      <c r="BS163">
        <v>0.22409380000000001</v>
      </c>
      <c r="BT163">
        <v>0.35794199999999998</v>
      </c>
      <c r="BU163">
        <v>0.12383570000000001</v>
      </c>
      <c r="BV163">
        <v>-5.6338600000000003E-2</v>
      </c>
      <c r="BW163">
        <v>-0.16592090000000001</v>
      </c>
      <c r="BX163">
        <v>-0.17518839999999999</v>
      </c>
      <c r="BY163">
        <v>3.4379800000000002E-2</v>
      </c>
      <c r="BZ163">
        <v>0.22554660000000001</v>
      </c>
      <c r="CA163">
        <v>0.47644510000000001</v>
      </c>
      <c r="CB163">
        <v>0.83537600000000001</v>
      </c>
      <c r="CC163">
        <v>0.87280670000000005</v>
      </c>
      <c r="CD163">
        <v>0.94975160000000003</v>
      </c>
      <c r="CE163">
        <v>0.64414079999999996</v>
      </c>
      <c r="CF163">
        <v>0.29339510000000002</v>
      </c>
      <c r="CG163">
        <v>0.1292268</v>
      </c>
      <c r="CH163">
        <v>-9.5076999999999991E-3</v>
      </c>
      <c r="CI163">
        <v>-0.26641399999999998</v>
      </c>
      <c r="CJ163">
        <v>-0.24285680000000001</v>
      </c>
      <c r="CK163">
        <v>3.77855E-2</v>
      </c>
      <c r="CL163" s="25">
        <v>3.3864600000000002E-2</v>
      </c>
      <c r="CM163" s="25">
        <v>2.1026599999999999E-2</v>
      </c>
      <c r="CN163" s="25">
        <v>1.2873799999999999E-2</v>
      </c>
      <c r="CO163" s="25">
        <v>4.55302E-2</v>
      </c>
      <c r="CP163" s="25">
        <v>4.5914299999999998E-2</v>
      </c>
      <c r="CQ163" s="25">
        <v>5.9926E-2</v>
      </c>
      <c r="CR163" s="25">
        <v>6.1397500000000001E-2</v>
      </c>
      <c r="CS163" s="25">
        <v>6.5288600000000002E-2</v>
      </c>
      <c r="CT163" s="25">
        <v>4.48333E-2</v>
      </c>
      <c r="CU163" s="25">
        <v>2.67166E-2</v>
      </c>
      <c r="CV163" s="25">
        <v>1.43759E-2</v>
      </c>
      <c r="CW163" s="25">
        <v>2.5544000000000001E-3</v>
      </c>
      <c r="CX163" s="25">
        <v>1.40003E-2</v>
      </c>
      <c r="CY163" s="25">
        <v>4.5898099999999997E-2</v>
      </c>
      <c r="CZ163" s="25">
        <v>0.16217190000000001</v>
      </c>
      <c r="DA163" s="25">
        <v>0.22065689999999999</v>
      </c>
      <c r="DB163" s="25">
        <v>0.28954180000000002</v>
      </c>
      <c r="DC163" s="25">
        <v>0.36254950000000002</v>
      </c>
      <c r="DD163" s="25">
        <v>0.34685529999999998</v>
      </c>
      <c r="DE163" s="25">
        <v>0.2871301</v>
      </c>
      <c r="DF163" s="25">
        <v>0.2560981</v>
      </c>
      <c r="DG163" s="25">
        <v>0.1802917</v>
      </c>
      <c r="DH163" s="25">
        <v>0.14923120000000001</v>
      </c>
      <c r="DI163" s="25">
        <v>0.1027998</v>
      </c>
    </row>
    <row r="164" spans="1:113" x14ac:dyDescent="0.25">
      <c r="A164" t="str">
        <f t="shared" si="2"/>
        <v>All_8. Other or unknown_All_All_All_All_44060</v>
      </c>
      <c r="B164" t="s">
        <v>155</v>
      </c>
      <c r="C164" t="s">
        <v>190</v>
      </c>
      <c r="D164" t="s">
        <v>2</v>
      </c>
      <c r="E164" t="s">
        <v>44</v>
      </c>
      <c r="F164" t="s">
        <v>2</v>
      </c>
      <c r="G164" t="s">
        <v>2</v>
      </c>
      <c r="H164" t="s">
        <v>2</v>
      </c>
      <c r="I164" t="s">
        <v>2</v>
      </c>
      <c r="J164" s="11">
        <v>44060</v>
      </c>
      <c r="K164">
        <v>15</v>
      </c>
      <c r="L164">
        <v>18</v>
      </c>
      <c r="M164">
        <v>275</v>
      </c>
      <c r="N164">
        <v>0</v>
      </c>
      <c r="O164">
        <v>0</v>
      </c>
      <c r="P164">
        <v>0</v>
      </c>
      <c r="Q164">
        <v>0</v>
      </c>
      <c r="R164">
        <v>12.727880000000001</v>
      </c>
      <c r="S164">
        <v>12.40185</v>
      </c>
      <c r="T164">
        <v>12.31757</v>
      </c>
      <c r="U164">
        <v>12.641819999999999</v>
      </c>
      <c r="V164">
        <v>12.65673</v>
      </c>
      <c r="W164">
        <v>13.389010000000001</v>
      </c>
      <c r="X164">
        <v>14.884</v>
      </c>
      <c r="Y164">
        <v>16.50461</v>
      </c>
      <c r="Z164">
        <v>17.863299999999999</v>
      </c>
      <c r="AA164">
        <v>18.368200000000002</v>
      </c>
      <c r="AB164">
        <v>18.944269999999999</v>
      </c>
      <c r="AC164">
        <v>19.860679999999999</v>
      </c>
      <c r="AD164">
        <v>20.02018</v>
      </c>
      <c r="AE164">
        <v>20.51286</v>
      </c>
      <c r="AF164">
        <v>20.87933</v>
      </c>
      <c r="AG164">
        <v>20.437639999999998</v>
      </c>
      <c r="AH164">
        <v>20.234629999999999</v>
      </c>
      <c r="AI164">
        <v>18.68974</v>
      </c>
      <c r="AJ164">
        <v>16.65399</v>
      </c>
      <c r="AK164">
        <v>16.2441</v>
      </c>
      <c r="AL164">
        <v>15.89631</v>
      </c>
      <c r="AM164">
        <v>14.98592</v>
      </c>
      <c r="AN164">
        <v>13.76633</v>
      </c>
      <c r="AO164">
        <v>13.10702</v>
      </c>
      <c r="AP164">
        <v>72.442999999999998</v>
      </c>
      <c r="AQ164">
        <v>71.519720000000007</v>
      </c>
      <c r="AR164">
        <v>70.25018</v>
      </c>
      <c r="AS164">
        <v>70.700490000000002</v>
      </c>
      <c r="AT164">
        <v>71.076700000000002</v>
      </c>
      <c r="AU164">
        <v>71.981449999999995</v>
      </c>
      <c r="AV164">
        <v>72.374309999999994</v>
      </c>
      <c r="AW164">
        <v>73.321610000000007</v>
      </c>
      <c r="AX164">
        <v>74.447940000000003</v>
      </c>
      <c r="AY164">
        <v>76.06644</v>
      </c>
      <c r="AZ164">
        <v>80.245850000000004</v>
      </c>
      <c r="BA164">
        <v>82.617769999999993</v>
      </c>
      <c r="BB164">
        <v>84.223849999999999</v>
      </c>
      <c r="BC164">
        <v>85.663259999999994</v>
      </c>
      <c r="BD164">
        <v>86.577529999999996</v>
      </c>
      <c r="BE164">
        <v>85.148399999999995</v>
      </c>
      <c r="BF164">
        <v>83.767390000000006</v>
      </c>
      <c r="BG164">
        <v>82.304900000000004</v>
      </c>
      <c r="BH164">
        <v>78.461089999999999</v>
      </c>
      <c r="BI164">
        <v>75.450419999999994</v>
      </c>
      <c r="BJ164">
        <v>74.361599999999996</v>
      </c>
      <c r="BK164">
        <v>73.726299999999995</v>
      </c>
      <c r="BL164">
        <v>73.377229999999997</v>
      </c>
      <c r="BM164">
        <v>72.707319999999996</v>
      </c>
      <c r="BN164">
        <v>-1.3082699999999999E-2</v>
      </c>
      <c r="BO164">
        <v>3.7915200000000003E-2</v>
      </c>
      <c r="BP164">
        <v>3.1952500000000002E-2</v>
      </c>
      <c r="BQ164">
        <v>9.1746999999999992E-3</v>
      </c>
      <c r="BR164">
        <v>0.15165029999999999</v>
      </c>
      <c r="BS164">
        <v>9.3760700000000002E-2</v>
      </c>
      <c r="BT164">
        <v>-0.115649</v>
      </c>
      <c r="BU164">
        <v>-0.1910086</v>
      </c>
      <c r="BV164">
        <v>-0.2340293</v>
      </c>
      <c r="BW164">
        <v>-8.8233800000000001E-2</v>
      </c>
      <c r="BX164">
        <v>6.7708900000000002E-2</v>
      </c>
      <c r="BY164">
        <v>-2.45644E-2</v>
      </c>
      <c r="BZ164">
        <v>6.6299000000000002E-3</v>
      </c>
      <c r="CA164">
        <v>-4.8370900000000001E-2</v>
      </c>
      <c r="CB164">
        <v>-0.21201210000000001</v>
      </c>
      <c r="CC164">
        <v>-0.12560760000000001</v>
      </c>
      <c r="CD164">
        <v>-0.39095429999999998</v>
      </c>
      <c r="CE164">
        <v>-0.17492460000000001</v>
      </c>
      <c r="CF164">
        <v>7.4244000000000004E-2</v>
      </c>
      <c r="CG164">
        <v>2.6462099999999999E-2</v>
      </c>
      <c r="CH164">
        <v>-1.62337E-2</v>
      </c>
      <c r="CI164">
        <v>7.7410800000000002E-2</v>
      </c>
      <c r="CJ164">
        <v>1.0611799999999999E-2</v>
      </c>
      <c r="CK164">
        <v>-6.2550300000000003E-2</v>
      </c>
      <c r="CL164" s="25">
        <v>2.18116E-2</v>
      </c>
      <c r="CM164" s="25">
        <v>2.18975E-2</v>
      </c>
      <c r="CN164" s="25">
        <v>2.27067E-2</v>
      </c>
      <c r="CO164" s="25">
        <v>7.9054700000000006E-2</v>
      </c>
      <c r="CP164" s="25">
        <v>0.1383865</v>
      </c>
      <c r="CQ164" s="25">
        <v>0.1347894</v>
      </c>
      <c r="CR164" s="25">
        <v>9.9273799999999995E-2</v>
      </c>
      <c r="CS164" s="25">
        <v>3.5453699999999998E-2</v>
      </c>
      <c r="CT164" s="25">
        <v>3.02405E-2</v>
      </c>
      <c r="CU164" s="25">
        <v>1.38838E-2</v>
      </c>
      <c r="CV164" s="25">
        <v>5.8309E-3</v>
      </c>
      <c r="CW164" s="25">
        <v>4.6135000000000004E-3</v>
      </c>
      <c r="CX164" s="25">
        <v>7.1707999999999997E-3</v>
      </c>
      <c r="CY164" s="25">
        <v>2.4194500000000001E-2</v>
      </c>
      <c r="CZ164" s="25">
        <v>3.09626E-2</v>
      </c>
      <c r="DA164" s="25">
        <v>3.6863899999999998E-2</v>
      </c>
      <c r="DB164" s="25">
        <v>4.7455299999999999E-2</v>
      </c>
      <c r="DC164" s="25">
        <v>3.8482599999999999E-2</v>
      </c>
      <c r="DD164" s="25">
        <v>5.5989200000000003E-2</v>
      </c>
      <c r="DE164" s="25">
        <v>3.9473800000000003E-2</v>
      </c>
      <c r="DF164" s="25">
        <v>1.47072E-2</v>
      </c>
      <c r="DG164" s="25">
        <v>6.2636999999999996E-3</v>
      </c>
      <c r="DH164" s="25">
        <v>4.3698000000000001E-3</v>
      </c>
      <c r="DI164" s="25">
        <v>8.9455999999999997E-3</v>
      </c>
    </row>
    <row r="165" spans="1:113" x14ac:dyDescent="0.25">
      <c r="A165" t="str">
        <f t="shared" si="2"/>
        <v>All_8. Other or unknown_All_All_All_All_44061</v>
      </c>
      <c r="B165" t="s">
        <v>155</v>
      </c>
      <c r="C165" t="s">
        <v>190</v>
      </c>
      <c r="D165" t="s">
        <v>2</v>
      </c>
      <c r="E165" t="s">
        <v>44</v>
      </c>
      <c r="F165" t="s">
        <v>2</v>
      </c>
      <c r="G165" t="s">
        <v>2</v>
      </c>
      <c r="H165" t="s">
        <v>2</v>
      </c>
      <c r="I165" t="s">
        <v>2</v>
      </c>
      <c r="J165" s="11">
        <v>44061</v>
      </c>
      <c r="K165">
        <v>15</v>
      </c>
      <c r="L165">
        <v>18</v>
      </c>
      <c r="M165">
        <v>277</v>
      </c>
      <c r="N165">
        <v>0</v>
      </c>
      <c r="O165">
        <v>0</v>
      </c>
      <c r="P165">
        <v>0</v>
      </c>
      <c r="Q165">
        <v>0</v>
      </c>
      <c r="R165">
        <v>12.67418</v>
      </c>
      <c r="S165">
        <v>12.365729999999999</v>
      </c>
      <c r="T165">
        <v>12.153600000000001</v>
      </c>
      <c r="U165">
        <v>12.485659999999999</v>
      </c>
      <c r="V165">
        <v>12.850669999999999</v>
      </c>
      <c r="W165">
        <v>13.38598</v>
      </c>
      <c r="X165">
        <v>14.890510000000001</v>
      </c>
      <c r="Y165">
        <v>16.459399999999999</v>
      </c>
      <c r="Z165">
        <v>18.266760000000001</v>
      </c>
      <c r="AA165">
        <v>19.52666</v>
      </c>
      <c r="AB165">
        <v>20.544450000000001</v>
      </c>
      <c r="AC165">
        <v>21.451619999999998</v>
      </c>
      <c r="AD165">
        <v>21.836269999999999</v>
      </c>
      <c r="AE165">
        <v>21.672360000000001</v>
      </c>
      <c r="AF165">
        <v>21.32704</v>
      </c>
      <c r="AG165">
        <v>20.65746</v>
      </c>
      <c r="AH165">
        <v>20.3811</v>
      </c>
      <c r="AI165">
        <v>18.908550000000002</v>
      </c>
      <c r="AJ165">
        <v>16.966259999999998</v>
      </c>
      <c r="AK165">
        <v>16.421720000000001</v>
      </c>
      <c r="AL165">
        <v>16.19087</v>
      </c>
      <c r="AM165">
        <v>15.466379999999999</v>
      </c>
      <c r="AN165">
        <v>14.15855</v>
      </c>
      <c r="AO165">
        <v>13.33276</v>
      </c>
      <c r="AP165">
        <v>72.593800000000002</v>
      </c>
      <c r="AQ165">
        <v>72.323480000000004</v>
      </c>
      <c r="AR165">
        <v>72.299260000000004</v>
      </c>
      <c r="AS165">
        <v>72.005549999999999</v>
      </c>
      <c r="AT165">
        <v>72.497900000000001</v>
      </c>
      <c r="AU165">
        <v>73.514499999999998</v>
      </c>
      <c r="AV165">
        <v>73.135000000000005</v>
      </c>
      <c r="AW165">
        <v>76.429599999999994</v>
      </c>
      <c r="AX165">
        <v>79.810329999999993</v>
      </c>
      <c r="AY165">
        <v>84.74324</v>
      </c>
      <c r="AZ165">
        <v>87.481970000000004</v>
      </c>
      <c r="BA165">
        <v>90.438419999999994</v>
      </c>
      <c r="BB165">
        <v>89.439009999999996</v>
      </c>
      <c r="BC165">
        <v>83.613219999999998</v>
      </c>
      <c r="BD165">
        <v>82.776409999999998</v>
      </c>
      <c r="BE165">
        <v>83.669359999999998</v>
      </c>
      <c r="BF165">
        <v>83.91525</v>
      </c>
      <c r="BG165">
        <v>80.600880000000004</v>
      </c>
      <c r="BH165">
        <v>78.170810000000003</v>
      </c>
      <c r="BI165">
        <v>76.355940000000004</v>
      </c>
      <c r="BJ165">
        <v>74.871049999999997</v>
      </c>
      <c r="BK165">
        <v>74.373959999999997</v>
      </c>
      <c r="BL165">
        <v>74.268720000000002</v>
      </c>
      <c r="BM165">
        <v>73.487489999999994</v>
      </c>
      <c r="BN165">
        <v>-2.2700100000000001E-2</v>
      </c>
      <c r="BO165">
        <v>3.9126399999999999E-2</v>
      </c>
      <c r="BP165">
        <v>2.0653999999999999E-2</v>
      </c>
      <c r="BQ165">
        <v>7.2218500000000005E-2</v>
      </c>
      <c r="BR165">
        <v>5.0354599999999999E-2</v>
      </c>
      <c r="BS165">
        <v>0.16258790000000001</v>
      </c>
      <c r="BT165">
        <v>0.22321820000000001</v>
      </c>
      <c r="BU165">
        <v>0.12604670000000001</v>
      </c>
      <c r="BV165">
        <v>4.9533500000000001E-2</v>
      </c>
      <c r="BW165">
        <v>4.4307399999999997E-2</v>
      </c>
      <c r="BX165">
        <v>4.0778099999999998E-2</v>
      </c>
      <c r="BY165">
        <v>-1.0432E-3</v>
      </c>
      <c r="BZ165">
        <v>-2.19309E-2</v>
      </c>
      <c r="CA165">
        <v>1.26319E-2</v>
      </c>
      <c r="CB165">
        <v>0.14456430000000001</v>
      </c>
      <c r="CC165">
        <v>5.3595400000000001E-2</v>
      </c>
      <c r="CD165">
        <v>-0.19465379999999999</v>
      </c>
      <c r="CE165">
        <v>-6.0245899999999998E-2</v>
      </c>
      <c r="CF165">
        <v>0.1002878</v>
      </c>
      <c r="CG165">
        <v>0.1353761</v>
      </c>
      <c r="CH165">
        <v>7.8827800000000003E-2</v>
      </c>
      <c r="CI165">
        <v>-4.0340000000000003E-3</v>
      </c>
      <c r="CJ165">
        <v>-2.72593E-2</v>
      </c>
      <c r="CK165">
        <v>-3.6716400000000003E-2</v>
      </c>
      <c r="CL165" s="25">
        <v>1.5890600000000001E-2</v>
      </c>
      <c r="CM165" s="25">
        <v>1.5433000000000001E-2</v>
      </c>
      <c r="CN165" s="25">
        <v>1.6049899999999999E-2</v>
      </c>
      <c r="CO165" s="25">
        <v>6.1763999999999999E-2</v>
      </c>
      <c r="CP165" s="25">
        <v>0.1201043</v>
      </c>
      <c r="CQ165" s="25">
        <v>0.1144269</v>
      </c>
      <c r="CR165" s="25">
        <v>6.5871799999999994E-2</v>
      </c>
      <c r="CS165" s="25">
        <v>2.8384599999999999E-2</v>
      </c>
      <c r="CT165" s="25">
        <v>2.8713499999999999E-2</v>
      </c>
      <c r="CU165" s="25">
        <v>1.41262E-2</v>
      </c>
      <c r="CV165" s="25">
        <v>4.5840999999999998E-3</v>
      </c>
      <c r="CW165" s="25">
        <v>1.8554999999999999E-3</v>
      </c>
      <c r="CX165" s="25">
        <v>4.8539000000000004E-3</v>
      </c>
      <c r="CY165" s="25">
        <v>2.6596499999999999E-2</v>
      </c>
      <c r="CZ165" s="25">
        <v>3.3770399999999999E-2</v>
      </c>
      <c r="DA165" s="25">
        <v>3.5632200000000003E-2</v>
      </c>
      <c r="DB165" s="25">
        <v>4.1054300000000002E-2</v>
      </c>
      <c r="DC165" s="25">
        <v>4.0590399999999999E-2</v>
      </c>
      <c r="DD165" s="25">
        <v>4.8383500000000003E-2</v>
      </c>
      <c r="DE165" s="25">
        <v>3.2739600000000001E-2</v>
      </c>
      <c r="DF165" s="25">
        <v>1.18075E-2</v>
      </c>
      <c r="DG165" s="25">
        <v>8.0429000000000004E-3</v>
      </c>
      <c r="DH165" s="25">
        <v>3.5571000000000001E-3</v>
      </c>
      <c r="DI165" s="25">
        <v>8.8465999999999996E-3</v>
      </c>
    </row>
    <row r="166" spans="1:113" x14ac:dyDescent="0.25">
      <c r="A166" t="str">
        <f t="shared" si="2"/>
        <v>All_8. Other or unknown_All_All_All_All_44062</v>
      </c>
      <c r="B166" t="s">
        <v>155</v>
      </c>
      <c r="C166" t="s">
        <v>190</v>
      </c>
      <c r="D166" t="s">
        <v>2</v>
      </c>
      <c r="E166" t="s">
        <v>44</v>
      </c>
      <c r="F166" t="s">
        <v>2</v>
      </c>
      <c r="G166" t="s">
        <v>2</v>
      </c>
      <c r="H166" t="s">
        <v>2</v>
      </c>
      <c r="I166" t="s">
        <v>2</v>
      </c>
      <c r="J166" s="11">
        <v>44062</v>
      </c>
      <c r="K166">
        <v>15</v>
      </c>
      <c r="L166">
        <v>18</v>
      </c>
      <c r="M166">
        <v>278</v>
      </c>
      <c r="N166">
        <v>0</v>
      </c>
      <c r="O166">
        <v>0</v>
      </c>
      <c r="P166">
        <v>0</v>
      </c>
      <c r="Q166">
        <v>0</v>
      </c>
      <c r="R166">
        <v>12.87612</v>
      </c>
      <c r="S166">
        <v>12.37997</v>
      </c>
      <c r="T166">
        <v>12.149010000000001</v>
      </c>
      <c r="U166">
        <v>12.37992</v>
      </c>
      <c r="V166">
        <v>12.55392</v>
      </c>
      <c r="W166">
        <v>13.26478</v>
      </c>
      <c r="X166">
        <v>14.68281</v>
      </c>
      <c r="Y166">
        <v>16.244949999999999</v>
      </c>
      <c r="Z166">
        <v>18.14105</v>
      </c>
      <c r="AA166">
        <v>19.53294</v>
      </c>
      <c r="AB166">
        <v>20.535219999999999</v>
      </c>
      <c r="AC166">
        <v>20.849019999999999</v>
      </c>
      <c r="AD166">
        <v>20.90428</v>
      </c>
      <c r="AE166">
        <v>21.009429999999998</v>
      </c>
      <c r="AF166">
        <v>21.029119999999999</v>
      </c>
      <c r="AG166">
        <v>20.95121</v>
      </c>
      <c r="AH166">
        <v>20.445</v>
      </c>
      <c r="AI166">
        <v>18.94556</v>
      </c>
      <c r="AJ166">
        <v>17.07441</v>
      </c>
      <c r="AK166">
        <v>16.39912</v>
      </c>
      <c r="AL166">
        <v>16.140219999999999</v>
      </c>
      <c r="AM166">
        <v>15.4801</v>
      </c>
      <c r="AN166">
        <v>14.23786</v>
      </c>
      <c r="AO166">
        <v>13.31925</v>
      </c>
      <c r="AP166">
        <v>73.459699999999998</v>
      </c>
      <c r="AQ166">
        <v>72.973249999999993</v>
      </c>
      <c r="AR166">
        <v>72.982770000000002</v>
      </c>
      <c r="AS166">
        <v>72.436610000000002</v>
      </c>
      <c r="AT166">
        <v>72.290599999999998</v>
      </c>
      <c r="AU166">
        <v>72.012469999999993</v>
      </c>
      <c r="AV166">
        <v>72.736419999999995</v>
      </c>
      <c r="AW166">
        <v>75.625789999999995</v>
      </c>
      <c r="AX166">
        <v>79.430859999999996</v>
      </c>
      <c r="AY166">
        <v>83.185010000000005</v>
      </c>
      <c r="AZ166">
        <v>85.440240000000003</v>
      </c>
      <c r="BA166">
        <v>85.417559999999995</v>
      </c>
      <c r="BB166">
        <v>84.78801</v>
      </c>
      <c r="BC166">
        <v>85.123289999999997</v>
      </c>
      <c r="BD166">
        <v>84.460369999999998</v>
      </c>
      <c r="BE166">
        <v>85.029629999999997</v>
      </c>
      <c r="BF166">
        <v>84.199849999999998</v>
      </c>
      <c r="BG166">
        <v>82.241709999999998</v>
      </c>
      <c r="BH166">
        <v>78.133120000000005</v>
      </c>
      <c r="BI166">
        <v>75.32705</v>
      </c>
      <c r="BJ166">
        <v>74.379779999999997</v>
      </c>
      <c r="BK166">
        <v>74.015240000000006</v>
      </c>
      <c r="BL166">
        <v>73.007949999999994</v>
      </c>
      <c r="BM166">
        <v>72.649889999999999</v>
      </c>
      <c r="BN166">
        <v>-3.2844699999999998E-2</v>
      </c>
      <c r="BO166">
        <v>1.1382099999999999E-2</v>
      </c>
      <c r="BP166">
        <v>3.5544000000000001E-3</v>
      </c>
      <c r="BQ166">
        <v>4.1626200000000002E-2</v>
      </c>
      <c r="BR166">
        <v>6.5627400000000002E-2</v>
      </c>
      <c r="BS166">
        <v>0.155752</v>
      </c>
      <c r="BT166">
        <v>0.22292870000000001</v>
      </c>
      <c r="BU166">
        <v>0.10127129999999999</v>
      </c>
      <c r="BV166">
        <v>4.3587000000000001E-2</v>
      </c>
      <c r="BW166">
        <v>2.67155E-2</v>
      </c>
      <c r="BX166">
        <v>4.1080899999999997E-2</v>
      </c>
      <c r="BY166">
        <v>-6.7685000000000002E-3</v>
      </c>
      <c r="BZ166">
        <v>8.6164999999999992E-3</v>
      </c>
      <c r="CA166">
        <v>7.4719000000000001E-3</v>
      </c>
      <c r="CB166">
        <v>0.1168845</v>
      </c>
      <c r="CC166">
        <v>1.3483500000000001E-2</v>
      </c>
      <c r="CD166">
        <v>-0.20309659999999999</v>
      </c>
      <c r="CE166">
        <v>-8.4117800000000006E-2</v>
      </c>
      <c r="CF166">
        <v>0.10295600000000001</v>
      </c>
      <c r="CG166">
        <v>0.15811159999999999</v>
      </c>
      <c r="CH166">
        <v>8.3560999999999996E-2</v>
      </c>
      <c r="CI166">
        <v>-4.2534000000000001E-3</v>
      </c>
      <c r="CJ166">
        <v>-1.1421600000000001E-2</v>
      </c>
      <c r="CK166">
        <v>-5.1128399999999997E-2</v>
      </c>
      <c r="CL166" s="25">
        <v>1.6519800000000001E-2</v>
      </c>
      <c r="CM166" s="25">
        <v>1.5270199999999999E-2</v>
      </c>
      <c r="CN166" s="25">
        <v>1.64009E-2</v>
      </c>
      <c r="CO166" s="25">
        <v>5.8469399999999998E-2</v>
      </c>
      <c r="CP166" s="25">
        <v>0.1126654</v>
      </c>
      <c r="CQ166" s="25">
        <v>0.1119454</v>
      </c>
      <c r="CR166" s="25">
        <v>7.2395600000000004E-2</v>
      </c>
      <c r="CS166" s="25">
        <v>2.8288799999999999E-2</v>
      </c>
      <c r="CT166" s="25">
        <v>2.8838900000000001E-2</v>
      </c>
      <c r="CU166" s="25">
        <v>1.36399E-2</v>
      </c>
      <c r="CV166" s="25">
        <v>4.5916000000000004E-3</v>
      </c>
      <c r="CW166" s="25">
        <v>2.0569999999999998E-3</v>
      </c>
      <c r="CX166" s="25">
        <v>5.1380999999999996E-3</v>
      </c>
      <c r="CY166" s="25">
        <v>2.4103300000000001E-2</v>
      </c>
      <c r="CZ166" s="25">
        <v>3.18219E-2</v>
      </c>
      <c r="DA166" s="25">
        <v>3.6116700000000002E-2</v>
      </c>
      <c r="DB166" s="25">
        <v>4.3698599999999997E-2</v>
      </c>
      <c r="DC166" s="25">
        <v>4.18042E-2</v>
      </c>
      <c r="DD166" s="25">
        <v>5.2486699999999997E-2</v>
      </c>
      <c r="DE166" s="25">
        <v>3.3844699999999998E-2</v>
      </c>
      <c r="DF166" s="25">
        <v>1.1839499999999999E-2</v>
      </c>
      <c r="DG166" s="25">
        <v>8.0975999999999999E-3</v>
      </c>
      <c r="DH166" s="25">
        <v>3.4770000000000001E-3</v>
      </c>
      <c r="DI166" s="25">
        <v>8.7378999999999998E-3</v>
      </c>
    </row>
    <row r="167" spans="1:113" x14ac:dyDescent="0.25">
      <c r="A167" t="str">
        <f t="shared" si="2"/>
        <v>All_8. Other or unknown_All_All_All_All_44063</v>
      </c>
      <c r="B167" t="s">
        <v>155</v>
      </c>
      <c r="C167" t="s">
        <v>190</v>
      </c>
      <c r="D167" t="s">
        <v>2</v>
      </c>
      <c r="E167" t="s">
        <v>44</v>
      </c>
      <c r="F167" t="s">
        <v>2</v>
      </c>
      <c r="G167" t="s">
        <v>2</v>
      </c>
      <c r="H167" t="s">
        <v>2</v>
      </c>
      <c r="I167" t="s">
        <v>2</v>
      </c>
      <c r="J167" s="11">
        <v>44063</v>
      </c>
      <c r="K167">
        <v>15</v>
      </c>
      <c r="L167">
        <v>18</v>
      </c>
      <c r="M167">
        <v>280</v>
      </c>
      <c r="N167">
        <v>0</v>
      </c>
      <c r="O167">
        <v>0</v>
      </c>
      <c r="P167">
        <v>0</v>
      </c>
      <c r="Q167">
        <v>0</v>
      </c>
      <c r="R167">
        <v>12.67318</v>
      </c>
      <c r="S167">
        <v>12.416499999999999</v>
      </c>
      <c r="T167">
        <v>12.207459999999999</v>
      </c>
      <c r="U167">
        <v>12.5159</v>
      </c>
      <c r="V167">
        <v>12.8332</v>
      </c>
      <c r="W167">
        <v>13.204700000000001</v>
      </c>
      <c r="X167">
        <v>14.7981</v>
      </c>
      <c r="Y167">
        <v>16.235669999999999</v>
      </c>
      <c r="Z167">
        <v>17.759550000000001</v>
      </c>
      <c r="AA167">
        <v>18.935379999999999</v>
      </c>
      <c r="AB167">
        <v>20.34385</v>
      </c>
      <c r="AC167">
        <v>20.646090000000001</v>
      </c>
      <c r="AD167">
        <v>20.952549999999999</v>
      </c>
      <c r="AE167">
        <v>21.135739999999998</v>
      </c>
      <c r="AF167">
        <v>20.953209999999999</v>
      </c>
      <c r="AG167">
        <v>20.722100000000001</v>
      </c>
      <c r="AH167">
        <v>19.98115</v>
      </c>
      <c r="AI167">
        <v>18.427099999999999</v>
      </c>
      <c r="AJ167">
        <v>16.6462</v>
      </c>
      <c r="AK167">
        <v>16.090050000000002</v>
      </c>
      <c r="AL167">
        <v>15.84961</v>
      </c>
      <c r="AM167">
        <v>15.046430000000001</v>
      </c>
      <c r="AN167">
        <v>13.832509999999999</v>
      </c>
      <c r="AO167">
        <v>13.082520000000001</v>
      </c>
      <c r="AP167">
        <v>72.805899999999994</v>
      </c>
      <c r="AQ167">
        <v>72.048929999999999</v>
      </c>
      <c r="AR167">
        <v>71.994839999999996</v>
      </c>
      <c r="AS167">
        <v>72.467060000000004</v>
      </c>
      <c r="AT167">
        <v>72.145809999999997</v>
      </c>
      <c r="AU167">
        <v>71.862120000000004</v>
      </c>
      <c r="AV167">
        <v>72.144890000000004</v>
      </c>
      <c r="AW167">
        <v>74.840739999999997</v>
      </c>
      <c r="AX167">
        <v>78.235339999999994</v>
      </c>
      <c r="AY167">
        <v>82.41386</v>
      </c>
      <c r="AZ167">
        <v>83.330740000000006</v>
      </c>
      <c r="BA167">
        <v>84.261150000000001</v>
      </c>
      <c r="BB167">
        <v>86.565659999999994</v>
      </c>
      <c r="BC167">
        <v>88.182010000000005</v>
      </c>
      <c r="BD167">
        <v>86.580510000000004</v>
      </c>
      <c r="BE167">
        <v>82.932270000000003</v>
      </c>
      <c r="BF167">
        <v>79.256609999999995</v>
      </c>
      <c r="BG167">
        <v>77.366249999999994</v>
      </c>
      <c r="BH167">
        <v>75.984390000000005</v>
      </c>
      <c r="BI167">
        <v>74.474980000000002</v>
      </c>
      <c r="BJ167">
        <v>73.535629999999998</v>
      </c>
      <c r="BK167">
        <v>73.162139999999994</v>
      </c>
      <c r="BL167">
        <v>72.402820000000006</v>
      </c>
      <c r="BM167">
        <v>71.977810000000005</v>
      </c>
      <c r="BN167">
        <v>-2.7848600000000001E-2</v>
      </c>
      <c r="BO167">
        <v>2.43774E-2</v>
      </c>
      <c r="BP167">
        <v>1.11807E-2</v>
      </c>
      <c r="BQ167">
        <v>2.878E-2</v>
      </c>
      <c r="BR167">
        <v>7.0646299999999995E-2</v>
      </c>
      <c r="BS167">
        <v>0.15701909999999999</v>
      </c>
      <c r="BT167">
        <v>0.21179000000000001</v>
      </c>
      <c r="BU167">
        <v>9.1320799999999994E-2</v>
      </c>
      <c r="BV167">
        <v>3.4718199999999998E-2</v>
      </c>
      <c r="BW167">
        <v>1.2043399999999999E-2</v>
      </c>
      <c r="BX167">
        <v>3.64651E-2</v>
      </c>
      <c r="BY167">
        <v>-9.6608000000000006E-3</v>
      </c>
      <c r="BZ167">
        <v>1.8776000000000001E-3</v>
      </c>
      <c r="CA167">
        <v>-2.3674000000000001E-2</v>
      </c>
      <c r="CB167">
        <v>7.1712700000000004E-2</v>
      </c>
      <c r="CC167">
        <v>5.8490199999999999E-2</v>
      </c>
      <c r="CD167">
        <v>-0.1045141</v>
      </c>
      <c r="CE167">
        <v>2.18181E-2</v>
      </c>
      <c r="CF167">
        <v>0.14917920000000001</v>
      </c>
      <c r="CG167">
        <v>0.1768575</v>
      </c>
      <c r="CH167">
        <v>9.0714400000000001E-2</v>
      </c>
      <c r="CI167">
        <v>-2.4681E-3</v>
      </c>
      <c r="CJ167">
        <v>5.1559999999999996E-4</v>
      </c>
      <c r="CK167">
        <v>-6.9406300000000004E-2</v>
      </c>
      <c r="CL167" s="25">
        <v>1.45498E-2</v>
      </c>
      <c r="CM167" s="25">
        <v>1.3949700000000001E-2</v>
      </c>
      <c r="CN167" s="25">
        <v>1.4647500000000001E-2</v>
      </c>
      <c r="CO167" s="25">
        <v>4.95226E-2</v>
      </c>
      <c r="CP167" s="25">
        <v>9.1800999999999994E-2</v>
      </c>
      <c r="CQ167" s="25">
        <v>8.2589899999999994E-2</v>
      </c>
      <c r="CR167" s="25">
        <v>5.38895E-2</v>
      </c>
      <c r="CS167" s="25">
        <v>2.6696600000000001E-2</v>
      </c>
      <c r="CT167" s="25">
        <v>2.7878099999999999E-2</v>
      </c>
      <c r="CU167" s="25">
        <v>1.29249E-2</v>
      </c>
      <c r="CV167" s="25">
        <v>4.4749999999999998E-3</v>
      </c>
      <c r="CW167" s="25">
        <v>2.0062000000000001E-3</v>
      </c>
      <c r="CX167" s="25">
        <v>4.7280999999999998E-3</v>
      </c>
      <c r="CY167" s="25">
        <v>2.1150499999999999E-2</v>
      </c>
      <c r="CZ167" s="25">
        <v>2.71378E-2</v>
      </c>
      <c r="DA167" s="25">
        <v>3.36966E-2</v>
      </c>
      <c r="DB167" s="25">
        <v>4.4742499999999998E-2</v>
      </c>
      <c r="DC167" s="25">
        <v>4.05639E-2</v>
      </c>
      <c r="DD167" s="25">
        <v>4.1414600000000003E-2</v>
      </c>
      <c r="DE167" s="25">
        <v>2.7530900000000001E-2</v>
      </c>
      <c r="DF167" s="25">
        <v>9.9474999999999997E-3</v>
      </c>
      <c r="DG167" s="25">
        <v>7.2278000000000004E-3</v>
      </c>
      <c r="DH167" s="25">
        <v>3.3806000000000001E-3</v>
      </c>
      <c r="DI167" s="25">
        <v>8.1700999999999996E-3</v>
      </c>
    </row>
    <row r="168" spans="1:113" x14ac:dyDescent="0.25">
      <c r="A168" t="str">
        <f t="shared" si="2"/>
        <v>All_8. Other or unknown_All_All_All_All_44079</v>
      </c>
      <c r="B168" t="s">
        <v>155</v>
      </c>
      <c r="C168" t="s">
        <v>190</v>
      </c>
      <c r="D168" t="s">
        <v>2</v>
      </c>
      <c r="E168" t="s">
        <v>44</v>
      </c>
      <c r="F168" t="s">
        <v>2</v>
      </c>
      <c r="G168" t="s">
        <v>2</v>
      </c>
      <c r="H168" t="s">
        <v>2</v>
      </c>
      <c r="I168" t="s">
        <v>2</v>
      </c>
      <c r="J168" s="11">
        <v>44079</v>
      </c>
      <c r="K168">
        <v>15</v>
      </c>
      <c r="L168">
        <v>18</v>
      </c>
      <c r="M168">
        <v>303</v>
      </c>
      <c r="N168">
        <v>0</v>
      </c>
      <c r="O168">
        <v>0</v>
      </c>
      <c r="P168">
        <v>0</v>
      </c>
      <c r="Q168">
        <v>0</v>
      </c>
      <c r="R168">
        <v>13.515879999999999</v>
      </c>
      <c r="S168">
        <v>13.09069</v>
      </c>
      <c r="T168">
        <v>12.9618</v>
      </c>
      <c r="U168">
        <v>12.7698</v>
      </c>
      <c r="V168">
        <v>12.60981</v>
      </c>
      <c r="W168">
        <v>12.829459999999999</v>
      </c>
      <c r="X168">
        <v>13.161860000000001</v>
      </c>
      <c r="Y168">
        <v>13.77312</v>
      </c>
      <c r="Z168">
        <v>14.98428</v>
      </c>
      <c r="AA168">
        <v>16.844909999999999</v>
      </c>
      <c r="AB168">
        <v>18.03884</v>
      </c>
      <c r="AC168">
        <v>19.193460000000002</v>
      </c>
      <c r="AD168">
        <v>19.637920000000001</v>
      </c>
      <c r="AE168">
        <v>19.22231</v>
      </c>
      <c r="AF168">
        <v>19.158519999999999</v>
      </c>
      <c r="AG168">
        <v>19.028510000000001</v>
      </c>
      <c r="AH168">
        <v>18.940950000000001</v>
      </c>
      <c r="AI168">
        <v>18.67962</v>
      </c>
      <c r="AJ168">
        <v>18.033280000000001</v>
      </c>
      <c r="AK168">
        <v>18.033709999999999</v>
      </c>
      <c r="AL168">
        <v>17.541589999999999</v>
      </c>
      <c r="AM168">
        <v>16.830069999999999</v>
      </c>
      <c r="AN168">
        <v>15.63392</v>
      </c>
      <c r="AO168">
        <v>14.73447</v>
      </c>
      <c r="AP168">
        <v>71.609899999999996</v>
      </c>
      <c r="AQ168">
        <v>71.201229999999995</v>
      </c>
      <c r="AR168">
        <v>70.572249999999997</v>
      </c>
      <c r="AS168">
        <v>70.725179999999995</v>
      </c>
      <c r="AT168">
        <v>70.741730000000004</v>
      </c>
      <c r="AU168">
        <v>70.999740000000003</v>
      </c>
      <c r="AV168">
        <v>70.658159999999995</v>
      </c>
      <c r="AW168">
        <v>75.508319999999998</v>
      </c>
      <c r="AX168">
        <v>80.802729999999997</v>
      </c>
      <c r="AY168">
        <v>86.473309999999998</v>
      </c>
      <c r="AZ168">
        <v>92.556370000000001</v>
      </c>
      <c r="BA168">
        <v>94.110339999999994</v>
      </c>
      <c r="BB168">
        <v>94.754469999999998</v>
      </c>
      <c r="BC168">
        <v>97.04813</v>
      </c>
      <c r="BD168">
        <v>95.429569999999998</v>
      </c>
      <c r="BE168">
        <v>94.74794</v>
      </c>
      <c r="BF168">
        <v>93.594260000000006</v>
      </c>
      <c r="BG168">
        <v>90.184190000000001</v>
      </c>
      <c r="BH168">
        <v>86.40907</v>
      </c>
      <c r="BI168">
        <v>83.760239999999996</v>
      </c>
      <c r="BJ168">
        <v>81.038790000000006</v>
      </c>
      <c r="BK168">
        <v>78.741879999999995</v>
      </c>
      <c r="BL168">
        <v>78.142169999999993</v>
      </c>
      <c r="BM168">
        <v>76.869609999999994</v>
      </c>
      <c r="BN168">
        <v>-2.2907500000000001E-2</v>
      </c>
      <c r="BO168">
        <v>4.2536299999999999E-2</v>
      </c>
      <c r="BP168">
        <v>1.9629500000000001E-2</v>
      </c>
      <c r="BQ168">
        <v>0.16496920000000001</v>
      </c>
      <c r="BR168">
        <v>0.20023679999999999</v>
      </c>
      <c r="BS168">
        <v>0.2208464</v>
      </c>
      <c r="BT168">
        <v>0.26300249999999997</v>
      </c>
      <c r="BU168">
        <v>0.14538100000000001</v>
      </c>
      <c r="BV168">
        <v>9.8282499999999995E-2</v>
      </c>
      <c r="BW168">
        <v>9.3147999999999995E-2</v>
      </c>
      <c r="BX168">
        <v>6.2272399999999999E-2</v>
      </c>
      <c r="BY168">
        <v>-9.3878E-3</v>
      </c>
      <c r="BZ168">
        <v>-4.9142999999999999E-2</v>
      </c>
      <c r="CA168">
        <v>-0.11735909999999999</v>
      </c>
      <c r="CB168">
        <v>-5.6107700000000003E-2</v>
      </c>
      <c r="CC168">
        <v>-0.25245810000000002</v>
      </c>
      <c r="CD168">
        <v>-0.40950350000000002</v>
      </c>
      <c r="CE168">
        <v>-0.23439450000000001</v>
      </c>
      <c r="CF168">
        <v>-5.8935500000000002E-2</v>
      </c>
      <c r="CG168">
        <v>-1.7996499999999999E-2</v>
      </c>
      <c r="CH168">
        <v>1.87856E-2</v>
      </c>
      <c r="CI168">
        <v>-6.4038999999999997E-3</v>
      </c>
      <c r="CJ168">
        <v>-8.7954299999999999E-2</v>
      </c>
      <c r="CK168">
        <v>4.2775399999999998E-2</v>
      </c>
      <c r="CL168" s="25">
        <v>2.0423500000000001E-2</v>
      </c>
      <c r="CM168" s="25">
        <v>1.8494900000000002E-2</v>
      </c>
      <c r="CN168" s="25">
        <v>2.1376699999999998E-2</v>
      </c>
      <c r="CO168" s="25">
        <v>4.1403700000000002E-2</v>
      </c>
      <c r="CP168" s="25">
        <v>7.1624900000000005E-2</v>
      </c>
      <c r="CQ168" s="25">
        <v>7.0583300000000002E-2</v>
      </c>
      <c r="CR168" s="25">
        <v>5.1482100000000003E-2</v>
      </c>
      <c r="CS168" s="25">
        <v>3.7435400000000001E-2</v>
      </c>
      <c r="CT168" s="25">
        <v>4.7892999999999998E-2</v>
      </c>
      <c r="CU168" s="25">
        <v>2.43961E-2</v>
      </c>
      <c r="CV168" s="25">
        <v>1.2409999999999999E-2</v>
      </c>
      <c r="CW168" s="25">
        <v>3.1932000000000002E-3</v>
      </c>
      <c r="CX168" s="25">
        <v>9.9717E-3</v>
      </c>
      <c r="CY168" s="25">
        <v>5.41617E-2</v>
      </c>
      <c r="CZ168" s="25">
        <v>7.00794E-2</v>
      </c>
      <c r="DA168" s="25">
        <v>8.7537000000000004E-2</v>
      </c>
      <c r="DB168" s="25">
        <v>0.1032759</v>
      </c>
      <c r="DC168" s="25">
        <v>9.1428400000000007E-2</v>
      </c>
      <c r="DD168" s="25">
        <v>8.0044000000000004E-2</v>
      </c>
      <c r="DE168" s="25">
        <v>4.4636700000000001E-2</v>
      </c>
      <c r="DF168" s="25">
        <v>2.4955600000000001E-2</v>
      </c>
      <c r="DG168" s="25">
        <v>5.1358999999999997E-3</v>
      </c>
      <c r="DH168" s="25">
        <v>8.9674000000000004E-3</v>
      </c>
      <c r="DI168" s="25">
        <v>1.19364E-2</v>
      </c>
    </row>
    <row r="169" spans="1:113" x14ac:dyDescent="0.25">
      <c r="A169" t="str">
        <f t="shared" si="2"/>
        <v>All_8. Other or unknown_All_All_All_All_44080</v>
      </c>
      <c r="B169" t="s">
        <v>155</v>
      </c>
      <c r="C169" t="s">
        <v>190</v>
      </c>
      <c r="D169" t="s">
        <v>2</v>
      </c>
      <c r="E169" t="s">
        <v>44</v>
      </c>
      <c r="F169" t="s">
        <v>2</v>
      </c>
      <c r="G169" t="s">
        <v>2</v>
      </c>
      <c r="H169" t="s">
        <v>2</v>
      </c>
      <c r="I169" t="s">
        <v>2</v>
      </c>
      <c r="J169" s="11">
        <v>44080</v>
      </c>
      <c r="K169">
        <v>15</v>
      </c>
      <c r="L169">
        <v>18</v>
      </c>
      <c r="M169">
        <v>303</v>
      </c>
      <c r="N169">
        <v>0</v>
      </c>
      <c r="O169">
        <v>0</v>
      </c>
      <c r="P169">
        <v>0</v>
      </c>
      <c r="Q169">
        <v>0</v>
      </c>
      <c r="R169">
        <v>14.12921</v>
      </c>
      <c r="S169">
        <v>13.90827</v>
      </c>
      <c r="T169">
        <v>13.61191</v>
      </c>
      <c r="U169">
        <v>13.55012</v>
      </c>
      <c r="V169">
        <v>13.329549999999999</v>
      </c>
      <c r="W169">
        <v>13.36139</v>
      </c>
      <c r="X169">
        <v>13.346489999999999</v>
      </c>
      <c r="Y169">
        <v>13.50498</v>
      </c>
      <c r="Z169">
        <v>14.56757</v>
      </c>
      <c r="AA169">
        <v>15.81376</v>
      </c>
      <c r="AB169">
        <v>17.378990000000002</v>
      </c>
      <c r="AC169">
        <v>18.390699999999999</v>
      </c>
      <c r="AD169">
        <v>18.810500000000001</v>
      </c>
      <c r="AE169">
        <v>18.952020000000001</v>
      </c>
      <c r="AF169">
        <v>19.398479999999999</v>
      </c>
      <c r="AG169">
        <v>19.4953</v>
      </c>
      <c r="AH169">
        <v>19.2728</v>
      </c>
      <c r="AI169">
        <v>18.27854</v>
      </c>
      <c r="AJ169">
        <v>17.75825</v>
      </c>
      <c r="AK169">
        <v>17.771350000000002</v>
      </c>
      <c r="AL169">
        <v>17.318020000000001</v>
      </c>
      <c r="AM169">
        <v>16.433599999999998</v>
      </c>
      <c r="AN169">
        <v>15.58422</v>
      </c>
      <c r="AO169">
        <v>14.79302</v>
      </c>
      <c r="AP169">
        <v>76.555199999999999</v>
      </c>
      <c r="AQ169">
        <v>75.499139999999997</v>
      </c>
      <c r="AR169">
        <v>74.222970000000004</v>
      </c>
      <c r="AS169">
        <v>74.235969999999995</v>
      </c>
      <c r="AT169">
        <v>75.264920000000004</v>
      </c>
      <c r="AU169">
        <v>75.29965</v>
      </c>
      <c r="AV169">
        <v>75.744020000000006</v>
      </c>
      <c r="AW169">
        <v>83.504180000000005</v>
      </c>
      <c r="AX169">
        <v>88.672690000000003</v>
      </c>
      <c r="AY169">
        <v>94.030879999999996</v>
      </c>
      <c r="AZ169">
        <v>99.507999999999996</v>
      </c>
      <c r="BA169">
        <v>101.265</v>
      </c>
      <c r="BB169">
        <v>101.9575</v>
      </c>
      <c r="BC169">
        <v>102.7289</v>
      </c>
      <c r="BD169">
        <v>101.9229</v>
      </c>
      <c r="BE169">
        <v>98.947789999999998</v>
      </c>
      <c r="BF169">
        <v>94.655879999999996</v>
      </c>
      <c r="BG169">
        <v>90.378309999999999</v>
      </c>
      <c r="BH169">
        <v>83.524090000000001</v>
      </c>
      <c r="BI169">
        <v>79.727549999999994</v>
      </c>
      <c r="BJ169">
        <v>77.463579999999993</v>
      </c>
      <c r="BK169">
        <v>76.543639999999996</v>
      </c>
      <c r="BL169">
        <v>75.563749999999999</v>
      </c>
      <c r="BM169">
        <v>74.23433</v>
      </c>
      <c r="BN169">
        <v>-7.2817000000000007E-2</v>
      </c>
      <c r="BO169">
        <v>-5.1494499999999999E-2</v>
      </c>
      <c r="BP169">
        <v>-8.1419999999999999E-3</v>
      </c>
      <c r="BQ169">
        <v>-0.207763</v>
      </c>
      <c r="BR169">
        <v>-0.1703153</v>
      </c>
      <c r="BS169">
        <v>0.12610489999999999</v>
      </c>
      <c r="BT169">
        <v>4.4831000000000003E-3</v>
      </c>
      <c r="BU169">
        <v>0.21138409999999999</v>
      </c>
      <c r="BV169">
        <v>6.4440300000000006E-2</v>
      </c>
      <c r="BW169">
        <v>0.24100450000000001</v>
      </c>
      <c r="BX169">
        <v>0.1089683</v>
      </c>
      <c r="BY169">
        <v>-2.8556399999999999E-2</v>
      </c>
      <c r="BZ169">
        <v>-9.0039999999999995E-2</v>
      </c>
      <c r="CA169">
        <v>-0.21933620000000001</v>
      </c>
      <c r="CB169">
        <v>-0.44765100000000002</v>
      </c>
      <c r="CC169">
        <v>-0.50403220000000004</v>
      </c>
      <c r="CD169">
        <v>-0.61554900000000001</v>
      </c>
      <c r="CE169">
        <v>-0.32608559999999998</v>
      </c>
      <c r="CF169">
        <v>-3.0136900000000001E-2</v>
      </c>
      <c r="CG169">
        <v>-4.2477300000000003E-2</v>
      </c>
      <c r="CH169">
        <v>-3.4409000000000002E-2</v>
      </c>
      <c r="CI169">
        <v>6.5207799999999996E-2</v>
      </c>
      <c r="CJ169">
        <v>-3.3297800000000002E-2</v>
      </c>
      <c r="CK169">
        <v>-1.89339E-2</v>
      </c>
      <c r="CL169" s="25">
        <v>2.9534500000000002E-2</v>
      </c>
      <c r="CM169" s="25">
        <v>2.6467299999999999E-2</v>
      </c>
      <c r="CN169" s="25">
        <v>3.1345999999999999E-2</v>
      </c>
      <c r="CO169" s="25">
        <v>6.1857500000000003E-2</v>
      </c>
      <c r="CP169" s="25">
        <v>0.1072533</v>
      </c>
      <c r="CQ169" s="25">
        <v>8.6975800000000006E-2</v>
      </c>
      <c r="CR169" s="25">
        <v>0.10305400000000001</v>
      </c>
      <c r="CS169" s="25">
        <v>7.3478399999999999E-2</v>
      </c>
      <c r="CT169" s="25">
        <v>6.7295599999999997E-2</v>
      </c>
      <c r="CU169" s="25">
        <v>4.8212600000000001E-2</v>
      </c>
      <c r="CV169" s="25">
        <v>1.46751E-2</v>
      </c>
      <c r="CW169" s="25">
        <v>5.9069999999999999E-3</v>
      </c>
      <c r="CX169" s="25">
        <v>1.32517E-2</v>
      </c>
      <c r="CY169" s="25">
        <v>5.5543000000000002E-2</v>
      </c>
      <c r="CZ169" s="25">
        <v>6.6123399999999999E-2</v>
      </c>
      <c r="DA169" s="25">
        <v>8.1363699999999997E-2</v>
      </c>
      <c r="DB169" s="25">
        <v>9.9221400000000001E-2</v>
      </c>
      <c r="DC169" s="25">
        <v>9.5176499999999997E-2</v>
      </c>
      <c r="DD169" s="25">
        <v>8.5403199999999999E-2</v>
      </c>
      <c r="DE169" s="25">
        <v>4.8203599999999999E-2</v>
      </c>
      <c r="DF169" s="25">
        <v>2.1796699999999999E-2</v>
      </c>
      <c r="DG169" s="25">
        <v>3.4865999999999999E-3</v>
      </c>
      <c r="DH169" s="25">
        <v>7.3058000000000003E-3</v>
      </c>
      <c r="DI169" s="25">
        <v>8.1629000000000007E-3</v>
      </c>
    </row>
    <row r="170" spans="1:113" x14ac:dyDescent="0.25">
      <c r="A170" t="str">
        <f t="shared" si="2"/>
        <v>All_8. Other or unknown_All_All_All_All_44081</v>
      </c>
      <c r="B170" t="s">
        <v>155</v>
      </c>
      <c r="C170" t="s">
        <v>190</v>
      </c>
      <c r="D170" t="s">
        <v>2</v>
      </c>
      <c r="E170" t="s">
        <v>44</v>
      </c>
      <c r="F170" t="s">
        <v>2</v>
      </c>
      <c r="G170" t="s">
        <v>2</v>
      </c>
      <c r="H170" t="s">
        <v>2</v>
      </c>
      <c r="I170" t="s">
        <v>2</v>
      </c>
      <c r="J170" s="11">
        <v>44081</v>
      </c>
      <c r="K170">
        <v>15</v>
      </c>
      <c r="L170">
        <v>18</v>
      </c>
      <c r="M170">
        <v>303</v>
      </c>
      <c r="N170">
        <v>0</v>
      </c>
      <c r="O170">
        <v>0</v>
      </c>
      <c r="P170">
        <v>0</v>
      </c>
      <c r="Q170">
        <v>0</v>
      </c>
      <c r="R170">
        <v>14.360060000000001</v>
      </c>
      <c r="S170">
        <v>13.828379999999999</v>
      </c>
      <c r="T170">
        <v>13.72584</v>
      </c>
      <c r="U170">
        <v>13.500870000000001</v>
      </c>
      <c r="V170">
        <v>13.397410000000001</v>
      </c>
      <c r="W170">
        <v>13.515420000000001</v>
      </c>
      <c r="X170">
        <v>14.17844</v>
      </c>
      <c r="Y170">
        <v>14.37041</v>
      </c>
      <c r="Z170">
        <v>15.01158</v>
      </c>
      <c r="AA170">
        <v>15.563840000000001</v>
      </c>
      <c r="AB170">
        <v>16.327269999999999</v>
      </c>
      <c r="AC170">
        <v>16.84037</v>
      </c>
      <c r="AD170">
        <v>16.960159999999998</v>
      </c>
      <c r="AE170">
        <v>16.94013</v>
      </c>
      <c r="AF170">
        <v>17.129650000000002</v>
      </c>
      <c r="AG170">
        <v>17.181349999999998</v>
      </c>
      <c r="AH170">
        <v>17.016999999999999</v>
      </c>
      <c r="AI170">
        <v>16.565760000000001</v>
      </c>
      <c r="AJ170">
        <v>16.07077</v>
      </c>
      <c r="AK170">
        <v>15.99714</v>
      </c>
      <c r="AL170">
        <v>15.67901</v>
      </c>
      <c r="AM170">
        <v>15.381869999999999</v>
      </c>
      <c r="AN170">
        <v>14.4338</v>
      </c>
      <c r="AO170">
        <v>13.78186</v>
      </c>
      <c r="AP170">
        <v>73.093299999999999</v>
      </c>
      <c r="AQ170">
        <v>72.456879999999998</v>
      </c>
      <c r="AR170">
        <v>71.515209999999996</v>
      </c>
      <c r="AS170">
        <v>71.044690000000003</v>
      </c>
      <c r="AT170">
        <v>69.919529999999995</v>
      </c>
      <c r="AU170">
        <v>69.37218</v>
      </c>
      <c r="AV170">
        <v>68.522999999999996</v>
      </c>
      <c r="AW170">
        <v>71.477360000000004</v>
      </c>
      <c r="AX170">
        <v>72.240399999999994</v>
      </c>
      <c r="AY170">
        <v>75.358670000000004</v>
      </c>
      <c r="AZ170">
        <v>78.521550000000005</v>
      </c>
      <c r="BA170">
        <v>79.119519999999994</v>
      </c>
      <c r="BB170">
        <v>79.395740000000004</v>
      </c>
      <c r="BC170">
        <v>79.03886</v>
      </c>
      <c r="BD170">
        <v>79.425340000000006</v>
      </c>
      <c r="BE170">
        <v>78.372339999999994</v>
      </c>
      <c r="BF170">
        <v>77.236469999999997</v>
      </c>
      <c r="BG170">
        <v>75.018829999999994</v>
      </c>
      <c r="BH170">
        <v>73.479749999999996</v>
      </c>
      <c r="BI170">
        <v>72.668769999999995</v>
      </c>
      <c r="BJ170">
        <v>72.09281</v>
      </c>
      <c r="BK170">
        <v>72.091669999999993</v>
      </c>
      <c r="BL170">
        <v>71.972440000000006</v>
      </c>
      <c r="BM170">
        <v>71.953419999999994</v>
      </c>
      <c r="BN170">
        <v>-2.9423700000000001E-2</v>
      </c>
      <c r="BO170">
        <v>-6.3727999999999996E-3</v>
      </c>
      <c r="BP170">
        <v>7.6128999999999997E-3</v>
      </c>
      <c r="BQ170">
        <v>2.4323000000000001E-2</v>
      </c>
      <c r="BR170">
        <v>0.19140960000000001</v>
      </c>
      <c r="BS170">
        <v>0.12752949999999999</v>
      </c>
      <c r="BT170">
        <v>-6.0443799999999999E-2</v>
      </c>
      <c r="BU170">
        <v>-0.21240609999999999</v>
      </c>
      <c r="BV170">
        <v>-0.28574090000000002</v>
      </c>
      <c r="BW170">
        <v>-0.1276246</v>
      </c>
      <c r="BX170">
        <v>5.8413E-2</v>
      </c>
      <c r="BY170">
        <v>-2.1666899999999999E-2</v>
      </c>
      <c r="BZ170">
        <v>3.2156999999999998E-2</v>
      </c>
      <c r="CA170">
        <v>2.2480999999999998E-3</v>
      </c>
      <c r="CB170">
        <v>-4.99468E-2</v>
      </c>
      <c r="CC170">
        <v>0.1224741</v>
      </c>
      <c r="CD170">
        <v>-0.1958781</v>
      </c>
      <c r="CE170">
        <v>1.6296100000000001E-2</v>
      </c>
      <c r="CF170">
        <v>0.2062031</v>
      </c>
      <c r="CG170">
        <v>0.13750470000000001</v>
      </c>
      <c r="CH170">
        <v>2.7174500000000001E-2</v>
      </c>
      <c r="CI170">
        <v>6.0067700000000002E-2</v>
      </c>
      <c r="CJ170">
        <v>2.6969300000000002E-2</v>
      </c>
      <c r="CK170">
        <v>-7.7271099999999995E-2</v>
      </c>
      <c r="CL170" s="25">
        <v>5.2982300000000003E-2</v>
      </c>
      <c r="CM170" s="25">
        <v>4.9452999999999997E-2</v>
      </c>
      <c r="CN170" s="25">
        <v>5.6836900000000003E-2</v>
      </c>
      <c r="CO170" s="25">
        <v>8.0750699999999995E-2</v>
      </c>
      <c r="CP170" s="25">
        <v>0.1079826</v>
      </c>
      <c r="CQ170" s="25">
        <v>0.1120752</v>
      </c>
      <c r="CR170" s="25">
        <v>8.0548599999999998E-2</v>
      </c>
      <c r="CS170" s="25">
        <v>8.0349599999999993E-2</v>
      </c>
      <c r="CT170" s="25">
        <v>5.4081200000000003E-2</v>
      </c>
      <c r="CU170" s="25">
        <v>2.8496899999999999E-2</v>
      </c>
      <c r="CV170" s="25">
        <v>1.20435E-2</v>
      </c>
      <c r="CW170" s="25">
        <v>9.4826000000000008E-3</v>
      </c>
      <c r="CX170" s="25">
        <v>1.6558400000000001E-2</v>
      </c>
      <c r="CY170" s="25">
        <v>3.7641300000000003E-2</v>
      </c>
      <c r="CZ170" s="25">
        <v>4.9084599999999999E-2</v>
      </c>
      <c r="DA170" s="25">
        <v>6.5239199999999997E-2</v>
      </c>
      <c r="DB170" s="25">
        <v>7.8997300000000006E-2</v>
      </c>
      <c r="DC170" s="25">
        <v>7.2303999999999993E-2</v>
      </c>
      <c r="DD170" s="25">
        <v>7.0163500000000004E-2</v>
      </c>
      <c r="DE170" s="25">
        <v>4.9355200000000002E-2</v>
      </c>
      <c r="DF170" s="25">
        <v>2.5100000000000001E-2</v>
      </c>
      <c r="DG170" s="25">
        <v>8.0732000000000009E-3</v>
      </c>
      <c r="DH170" s="25">
        <v>9.1351999999999996E-3</v>
      </c>
      <c r="DI170" s="25">
        <v>1.35231E-2</v>
      </c>
    </row>
    <row r="171" spans="1:113" x14ac:dyDescent="0.25">
      <c r="A171" t="str">
        <f t="shared" si="2"/>
        <v>All_8. Other or unknown_All_All_All_All_44104</v>
      </c>
      <c r="B171" t="s">
        <v>155</v>
      </c>
      <c r="C171" t="s">
        <v>190</v>
      </c>
      <c r="D171" t="s">
        <v>2</v>
      </c>
      <c r="E171" t="s">
        <v>44</v>
      </c>
      <c r="F171" t="s">
        <v>2</v>
      </c>
      <c r="G171" t="s">
        <v>2</v>
      </c>
      <c r="H171" t="s">
        <v>2</v>
      </c>
      <c r="I171" t="s">
        <v>2</v>
      </c>
      <c r="J171" s="11">
        <v>44104</v>
      </c>
      <c r="K171">
        <v>15</v>
      </c>
      <c r="L171">
        <v>18</v>
      </c>
      <c r="M171">
        <v>326</v>
      </c>
      <c r="N171">
        <v>0</v>
      </c>
      <c r="O171">
        <v>0</v>
      </c>
      <c r="P171">
        <v>0</v>
      </c>
      <c r="Q171">
        <v>0</v>
      </c>
      <c r="R171">
        <v>13.774660000000001</v>
      </c>
      <c r="S171">
        <v>13.49532</v>
      </c>
      <c r="T171">
        <v>13.3161</v>
      </c>
      <c r="U171">
        <v>13.7616</v>
      </c>
      <c r="V171">
        <v>13.905139999999999</v>
      </c>
      <c r="W171">
        <v>14.73381</v>
      </c>
      <c r="X171">
        <v>16.513059999999999</v>
      </c>
      <c r="Y171">
        <v>17.703140000000001</v>
      </c>
      <c r="Z171">
        <v>19.423729999999999</v>
      </c>
      <c r="AA171">
        <v>21.289259999999999</v>
      </c>
      <c r="AB171">
        <v>23.21011</v>
      </c>
      <c r="AC171">
        <v>24.367190000000001</v>
      </c>
      <c r="AD171">
        <v>24.630939999999999</v>
      </c>
      <c r="AE171">
        <v>25.001169999999998</v>
      </c>
      <c r="AF171">
        <v>25.08118</v>
      </c>
      <c r="AG171">
        <v>24.781130000000001</v>
      </c>
      <c r="AH171">
        <v>23.992599999999999</v>
      </c>
      <c r="AI171">
        <v>22.19135</v>
      </c>
      <c r="AJ171">
        <v>19.92239</v>
      </c>
      <c r="AK171">
        <v>19.278929999999999</v>
      </c>
      <c r="AL171">
        <v>18.190480000000001</v>
      </c>
      <c r="AM171">
        <v>17.077680000000001</v>
      </c>
      <c r="AN171">
        <v>15.73414</v>
      </c>
      <c r="AO171">
        <v>14.8269</v>
      </c>
      <c r="AP171">
        <v>67.507900000000006</v>
      </c>
      <c r="AQ171">
        <v>67.742710000000002</v>
      </c>
      <c r="AR171">
        <v>67.280720000000002</v>
      </c>
      <c r="AS171">
        <v>68.591899999999995</v>
      </c>
      <c r="AT171">
        <v>69.617339999999999</v>
      </c>
      <c r="AU171">
        <v>70.882769999999994</v>
      </c>
      <c r="AV171">
        <v>71.133170000000007</v>
      </c>
      <c r="AW171">
        <v>76.802059999999997</v>
      </c>
      <c r="AX171">
        <v>83.688890000000001</v>
      </c>
      <c r="AY171">
        <v>87.681209999999993</v>
      </c>
      <c r="AZ171">
        <v>93.719830000000002</v>
      </c>
      <c r="BA171">
        <v>95.27516</v>
      </c>
      <c r="BB171">
        <v>94.747020000000006</v>
      </c>
      <c r="BC171">
        <v>93.566149999999993</v>
      </c>
      <c r="BD171">
        <v>93.673519999999996</v>
      </c>
      <c r="BE171">
        <v>96.032510000000002</v>
      </c>
      <c r="BF171">
        <v>94.656620000000004</v>
      </c>
      <c r="BG171">
        <v>87.349059999999994</v>
      </c>
      <c r="BH171">
        <v>83.176569999999998</v>
      </c>
      <c r="BI171">
        <v>80.797219999999996</v>
      </c>
      <c r="BJ171">
        <v>77.294240000000002</v>
      </c>
      <c r="BK171">
        <v>76.214849999999998</v>
      </c>
      <c r="BL171">
        <v>74.066640000000007</v>
      </c>
      <c r="BM171">
        <v>73.516509999999997</v>
      </c>
      <c r="BN171">
        <v>7.3880999999999999E-3</v>
      </c>
      <c r="BO171">
        <v>5.9457599999999999E-2</v>
      </c>
      <c r="BP171">
        <v>3.2634700000000003E-2</v>
      </c>
      <c r="BQ171">
        <v>0.2994887</v>
      </c>
      <c r="BR171">
        <v>0.25559320000000002</v>
      </c>
      <c r="BS171">
        <v>0.20150670000000001</v>
      </c>
      <c r="BT171">
        <v>0.29026360000000001</v>
      </c>
      <c r="BU171">
        <v>0.1512318</v>
      </c>
      <c r="BV171">
        <v>0.1508285</v>
      </c>
      <c r="BW171">
        <v>0.1194235</v>
      </c>
      <c r="BX171">
        <v>6.8778699999999998E-2</v>
      </c>
      <c r="BY171">
        <v>-1.42661E-2</v>
      </c>
      <c r="BZ171">
        <v>-4.4105800000000001E-2</v>
      </c>
      <c r="CA171">
        <v>-6.7550899999999997E-2</v>
      </c>
      <c r="CB171">
        <v>-5.8424999999999996E-3</v>
      </c>
      <c r="CC171">
        <v>-0.2679357</v>
      </c>
      <c r="CD171">
        <v>-0.39771269999999997</v>
      </c>
      <c r="CE171">
        <v>-0.15905910000000001</v>
      </c>
      <c r="CF171">
        <v>3.9701399999999998E-2</v>
      </c>
      <c r="CG171">
        <v>8.2949200000000001E-2</v>
      </c>
      <c r="CH171">
        <v>7.2128300000000006E-2</v>
      </c>
      <c r="CI171">
        <v>-5.7107E-3</v>
      </c>
      <c r="CJ171">
        <v>-4.71607E-2</v>
      </c>
      <c r="CK171">
        <v>-3.2002599999999999E-2</v>
      </c>
      <c r="CL171" s="25">
        <v>1.57168E-2</v>
      </c>
      <c r="CM171" s="25">
        <v>1.3371299999999999E-2</v>
      </c>
      <c r="CN171" s="25">
        <v>1.60474E-2</v>
      </c>
      <c r="CO171" s="25">
        <v>2.5603899999999999E-2</v>
      </c>
      <c r="CP171" s="25">
        <v>3.4445299999999998E-2</v>
      </c>
      <c r="CQ171" s="25">
        <v>3.7762999999999998E-2</v>
      </c>
      <c r="CR171" s="25">
        <v>2.4585699999999999E-2</v>
      </c>
      <c r="CS171" s="25">
        <v>3.7342800000000002E-2</v>
      </c>
      <c r="CT171" s="25">
        <v>4.11949E-2</v>
      </c>
      <c r="CU171" s="25">
        <v>2.42274E-2</v>
      </c>
      <c r="CV171" s="25">
        <v>9.6497000000000006E-3</v>
      </c>
      <c r="CW171" s="25">
        <v>2.3476E-3</v>
      </c>
      <c r="CX171" s="25">
        <v>7.6883000000000003E-3</v>
      </c>
      <c r="CY171" s="25">
        <v>2.3751600000000001E-2</v>
      </c>
      <c r="CZ171" s="25">
        <v>3.2797399999999997E-2</v>
      </c>
      <c r="DA171" s="25">
        <v>4.9671399999999997E-2</v>
      </c>
      <c r="DB171" s="25">
        <v>6.2423899999999997E-2</v>
      </c>
      <c r="DC171" s="25">
        <v>5.1703399999999997E-2</v>
      </c>
      <c r="DD171" s="25">
        <v>3.3144899999999998E-2</v>
      </c>
      <c r="DE171" s="25">
        <v>1.9288699999999999E-2</v>
      </c>
      <c r="DF171" s="25">
        <v>9.5826000000000001E-3</v>
      </c>
      <c r="DG171" s="25">
        <v>6.4917000000000004E-3</v>
      </c>
      <c r="DH171" s="25">
        <v>4.2088000000000004E-3</v>
      </c>
      <c r="DI171" s="25">
        <v>8.8465000000000002E-3</v>
      </c>
    </row>
    <row r="172" spans="1:113" x14ac:dyDescent="0.25">
      <c r="A172" t="str">
        <f t="shared" si="2"/>
        <v>All_8. Other or unknown_All_All_All_All_44105</v>
      </c>
      <c r="B172" t="s">
        <v>155</v>
      </c>
      <c r="C172" t="s">
        <v>190</v>
      </c>
      <c r="D172" t="s">
        <v>2</v>
      </c>
      <c r="E172" t="s">
        <v>44</v>
      </c>
      <c r="F172" t="s">
        <v>2</v>
      </c>
      <c r="G172" t="s">
        <v>2</v>
      </c>
      <c r="H172" t="s">
        <v>2</v>
      </c>
      <c r="I172" t="s">
        <v>2</v>
      </c>
      <c r="J172" s="11">
        <v>44105</v>
      </c>
      <c r="K172">
        <v>15</v>
      </c>
      <c r="L172">
        <v>18</v>
      </c>
      <c r="M172">
        <v>326</v>
      </c>
      <c r="N172">
        <v>0</v>
      </c>
      <c r="O172">
        <v>0</v>
      </c>
      <c r="P172">
        <v>0</v>
      </c>
      <c r="Q172">
        <v>0</v>
      </c>
      <c r="R172">
        <v>14.229200000000001</v>
      </c>
      <c r="S172">
        <v>13.67647</v>
      </c>
      <c r="T172">
        <v>13.57647</v>
      </c>
      <c r="U172">
        <v>13.78182</v>
      </c>
      <c r="V172">
        <v>14.02721</v>
      </c>
      <c r="W172">
        <v>14.835660000000001</v>
      </c>
      <c r="X172">
        <v>16.525079999999999</v>
      </c>
      <c r="Y172">
        <v>17.896940000000001</v>
      </c>
      <c r="Z172">
        <v>19.631779999999999</v>
      </c>
      <c r="AA172">
        <v>21.45093</v>
      </c>
      <c r="AB172">
        <v>23.061199999999999</v>
      </c>
      <c r="AC172">
        <v>24.044630000000002</v>
      </c>
      <c r="AD172">
        <v>24.288409999999999</v>
      </c>
      <c r="AE172">
        <v>24.525739999999999</v>
      </c>
      <c r="AF172">
        <v>24.636369999999999</v>
      </c>
      <c r="AG172">
        <v>24.149509999999999</v>
      </c>
      <c r="AH172">
        <v>23.349060000000001</v>
      </c>
      <c r="AI172">
        <v>21.938580000000002</v>
      </c>
      <c r="AJ172">
        <v>19.835260000000002</v>
      </c>
      <c r="AK172">
        <v>18.956009999999999</v>
      </c>
      <c r="AL172">
        <v>17.923940000000002</v>
      </c>
      <c r="AM172">
        <v>17.027740000000001</v>
      </c>
      <c r="AN172">
        <v>15.67966</v>
      </c>
      <c r="AO172">
        <v>14.82259</v>
      </c>
      <c r="AP172">
        <v>73.132499999999993</v>
      </c>
      <c r="AQ172">
        <v>72.519019999999998</v>
      </c>
      <c r="AR172">
        <v>71.279650000000004</v>
      </c>
      <c r="AS172">
        <v>70.312359999999998</v>
      </c>
      <c r="AT172">
        <v>68.389510000000001</v>
      </c>
      <c r="AU172">
        <v>68.534390000000002</v>
      </c>
      <c r="AV172">
        <v>68.184569999999994</v>
      </c>
      <c r="AW172">
        <v>74.925569999999993</v>
      </c>
      <c r="AX172">
        <v>82.84008</v>
      </c>
      <c r="AY172">
        <v>90.180300000000003</v>
      </c>
      <c r="AZ172">
        <v>94.991820000000004</v>
      </c>
      <c r="BA172">
        <v>97.181030000000007</v>
      </c>
      <c r="BB172">
        <v>98.202870000000004</v>
      </c>
      <c r="BC172">
        <v>97.616870000000006</v>
      </c>
      <c r="BD172">
        <v>94.830820000000003</v>
      </c>
      <c r="BE172">
        <v>93.138850000000005</v>
      </c>
      <c r="BF172">
        <v>91.346369999999993</v>
      </c>
      <c r="BG172">
        <v>86.305620000000005</v>
      </c>
      <c r="BH172">
        <v>80.648179999999996</v>
      </c>
      <c r="BI172">
        <v>77.013109999999998</v>
      </c>
      <c r="BJ172">
        <v>74.80762</v>
      </c>
      <c r="BK172">
        <v>74.008849999999995</v>
      </c>
      <c r="BL172">
        <v>71.747730000000004</v>
      </c>
      <c r="BM172">
        <v>70.103710000000007</v>
      </c>
      <c r="BN172">
        <v>-3.8744099999999997E-2</v>
      </c>
      <c r="BO172">
        <v>2.4036700000000001E-2</v>
      </c>
      <c r="BP172">
        <v>2.4023300000000001E-2</v>
      </c>
      <c r="BQ172">
        <v>0.2171815</v>
      </c>
      <c r="BR172">
        <v>0.31622020000000001</v>
      </c>
      <c r="BS172">
        <v>0.21737790000000001</v>
      </c>
      <c r="BT172">
        <v>0.25173859999999998</v>
      </c>
      <c r="BU172">
        <v>9.78903E-2</v>
      </c>
      <c r="BV172">
        <v>0.14645739999999999</v>
      </c>
      <c r="BW172">
        <v>0.1815367</v>
      </c>
      <c r="BX172">
        <v>7.6073199999999994E-2</v>
      </c>
      <c r="BY172">
        <v>-1.5631900000000001E-2</v>
      </c>
      <c r="BZ172">
        <v>-6.1104899999999997E-2</v>
      </c>
      <c r="CA172">
        <v>-9.7552799999999995E-2</v>
      </c>
      <c r="CB172">
        <v>-2.41128E-2</v>
      </c>
      <c r="CC172">
        <v>-0.17494270000000001</v>
      </c>
      <c r="CD172">
        <v>-0.32980229999999999</v>
      </c>
      <c r="CE172">
        <v>-0.1140091</v>
      </c>
      <c r="CF172">
        <v>9.5138200000000006E-2</v>
      </c>
      <c r="CG172">
        <v>0.18216299999999999</v>
      </c>
      <c r="CH172">
        <v>0.1014748</v>
      </c>
      <c r="CI172">
        <v>-1.10031E-2</v>
      </c>
      <c r="CJ172">
        <v>-1.7247499999999999E-2</v>
      </c>
      <c r="CK172">
        <v>-7.5948199999999993E-2</v>
      </c>
      <c r="CL172" s="25">
        <v>1.6218E-2</v>
      </c>
      <c r="CM172" s="25">
        <v>1.38298E-2</v>
      </c>
      <c r="CN172" s="25">
        <v>1.96817E-2</v>
      </c>
      <c r="CO172" s="25">
        <v>3.2703999999999997E-2</v>
      </c>
      <c r="CP172" s="25">
        <v>4.6116600000000001E-2</v>
      </c>
      <c r="CQ172" s="25">
        <v>3.9598399999999999E-2</v>
      </c>
      <c r="CR172" s="25">
        <v>3.3155299999999999E-2</v>
      </c>
      <c r="CS172" s="25">
        <v>3.2963800000000001E-2</v>
      </c>
      <c r="CT172" s="25">
        <v>4.1861099999999998E-2</v>
      </c>
      <c r="CU172" s="25">
        <v>3.1614400000000001E-2</v>
      </c>
      <c r="CV172" s="25">
        <v>1.0822699999999999E-2</v>
      </c>
      <c r="CW172" s="25">
        <v>2.8265E-3</v>
      </c>
      <c r="CX172" s="25">
        <v>9.1082999999999997E-3</v>
      </c>
      <c r="CY172" s="25">
        <v>3.07119E-2</v>
      </c>
      <c r="CZ172" s="25">
        <v>3.57443E-2</v>
      </c>
      <c r="DA172" s="25">
        <v>4.59578E-2</v>
      </c>
      <c r="DB172" s="25">
        <v>6.9446800000000003E-2</v>
      </c>
      <c r="DC172" s="25">
        <v>5.5441600000000001E-2</v>
      </c>
      <c r="DD172" s="25">
        <v>4.5027200000000003E-2</v>
      </c>
      <c r="DE172" s="25">
        <v>2.3120000000000002E-2</v>
      </c>
      <c r="DF172" s="25">
        <v>1.14062E-2</v>
      </c>
      <c r="DG172" s="25">
        <v>6.7280999999999999E-3</v>
      </c>
      <c r="DH172" s="25">
        <v>4.3441E-3</v>
      </c>
      <c r="DI172" s="25">
        <v>1.06382E-2</v>
      </c>
    </row>
    <row r="173" spans="1:113" x14ac:dyDescent="0.25">
      <c r="A173" t="str">
        <f t="shared" si="2"/>
        <v>All_All_All_All_All_All_44060</v>
      </c>
      <c r="B173" t="s">
        <v>155</v>
      </c>
      <c r="C173" t="s">
        <v>191</v>
      </c>
      <c r="D173" t="s">
        <v>2</v>
      </c>
      <c r="E173" t="s">
        <v>2</v>
      </c>
      <c r="F173" t="s">
        <v>2</v>
      </c>
      <c r="G173" t="s">
        <v>2</v>
      </c>
      <c r="H173" t="s">
        <v>2</v>
      </c>
      <c r="I173" t="s">
        <v>2</v>
      </c>
      <c r="J173" s="11">
        <v>44060</v>
      </c>
      <c r="K173">
        <v>15</v>
      </c>
      <c r="L173">
        <v>18</v>
      </c>
      <c r="M173">
        <v>13595</v>
      </c>
      <c r="N173">
        <v>0</v>
      </c>
      <c r="O173">
        <v>0</v>
      </c>
      <c r="P173">
        <v>0</v>
      </c>
      <c r="Q173">
        <v>0</v>
      </c>
      <c r="R173">
        <v>29.464269999999999</v>
      </c>
      <c r="S173">
        <v>28.82161</v>
      </c>
      <c r="T173">
        <v>28.715450000000001</v>
      </c>
      <c r="U173">
        <v>28.973669999999998</v>
      </c>
      <c r="V173">
        <v>29.882000000000001</v>
      </c>
      <c r="W173">
        <v>33.063040000000001</v>
      </c>
      <c r="X173">
        <v>37.384650000000001</v>
      </c>
      <c r="Y173">
        <v>40.740560000000002</v>
      </c>
      <c r="Z173">
        <v>43.526249999999997</v>
      </c>
      <c r="AA173">
        <v>45.237369999999999</v>
      </c>
      <c r="AB173">
        <v>46.538989999999998</v>
      </c>
      <c r="AC173">
        <v>48.16093</v>
      </c>
      <c r="AD173">
        <v>48.918610000000001</v>
      </c>
      <c r="AE173">
        <v>49.433660000000003</v>
      </c>
      <c r="AF173">
        <v>48.958910000000003</v>
      </c>
      <c r="AG173">
        <v>48.11786</v>
      </c>
      <c r="AH173">
        <v>46.181870000000004</v>
      </c>
      <c r="AI173">
        <v>43.893889999999999</v>
      </c>
      <c r="AJ173">
        <v>40.599409999999999</v>
      </c>
      <c r="AK173">
        <v>38.596550000000001</v>
      </c>
      <c r="AL173">
        <v>36.978920000000002</v>
      </c>
      <c r="AM173">
        <v>35.545760000000001</v>
      </c>
      <c r="AN173">
        <v>33.64246</v>
      </c>
      <c r="AO173">
        <v>31.69755</v>
      </c>
      <c r="AP173">
        <v>71.825500000000005</v>
      </c>
      <c r="AQ173">
        <v>71.230919999999998</v>
      </c>
      <c r="AR173">
        <v>70.156300000000002</v>
      </c>
      <c r="AS173">
        <v>70.258300000000006</v>
      </c>
      <c r="AT173">
        <v>70.885959999999997</v>
      </c>
      <c r="AU173">
        <v>71.83117</v>
      </c>
      <c r="AV173">
        <v>72.512690000000006</v>
      </c>
      <c r="AW173">
        <v>74.430090000000007</v>
      </c>
      <c r="AX173">
        <v>75.997960000000006</v>
      </c>
      <c r="AY173">
        <v>77.818240000000003</v>
      </c>
      <c r="AZ173">
        <v>81.9178</v>
      </c>
      <c r="BA173">
        <v>85.495189999999994</v>
      </c>
      <c r="BB173">
        <v>86.665800000000004</v>
      </c>
      <c r="BC173">
        <v>88.020799999999994</v>
      </c>
      <c r="BD173">
        <v>89.423230000000004</v>
      </c>
      <c r="BE173">
        <v>88.289529999999999</v>
      </c>
      <c r="BF173">
        <v>86.274109999999993</v>
      </c>
      <c r="BG173">
        <v>84.535269999999997</v>
      </c>
      <c r="BH173">
        <v>79.937160000000006</v>
      </c>
      <c r="BI173">
        <v>76.200159999999997</v>
      </c>
      <c r="BJ173">
        <v>74.399349999999998</v>
      </c>
      <c r="BK173">
        <v>73.419179999999997</v>
      </c>
      <c r="BL173">
        <v>72.895560000000003</v>
      </c>
      <c r="BM173">
        <v>72.365269999999995</v>
      </c>
      <c r="BN173">
        <v>-0.17956130000000001</v>
      </c>
      <c r="BO173">
        <v>-0.17126359999999999</v>
      </c>
      <c r="BP173">
        <v>-0.2196999</v>
      </c>
      <c r="BQ173">
        <v>-0.24559</v>
      </c>
      <c r="BR173">
        <v>-0.1421548</v>
      </c>
      <c r="BS173">
        <v>4.4689199999999998E-2</v>
      </c>
      <c r="BT173">
        <v>0.17986160000000001</v>
      </c>
      <c r="BU173">
        <v>-3.85454E-2</v>
      </c>
      <c r="BV173">
        <v>-0.45501920000000001</v>
      </c>
      <c r="BW173">
        <v>-0.42027750000000003</v>
      </c>
      <c r="BX173">
        <v>-8.6228299999999994E-2</v>
      </c>
      <c r="BY173">
        <v>-4.1390900000000001E-2</v>
      </c>
      <c r="BZ173">
        <v>0.1679196</v>
      </c>
      <c r="CA173">
        <v>0.41256340000000002</v>
      </c>
      <c r="CB173">
        <v>0.65184609999999998</v>
      </c>
      <c r="CC173">
        <v>0.36600310000000003</v>
      </c>
      <c r="CD173">
        <v>0.1089397</v>
      </c>
      <c r="CE173">
        <v>-2.4637099999999999E-2</v>
      </c>
      <c r="CF173">
        <v>4.0177200000000003E-2</v>
      </c>
      <c r="CG173">
        <v>-8.1291799999999997E-2</v>
      </c>
      <c r="CH173">
        <v>-0.25339220000000001</v>
      </c>
      <c r="CI173">
        <v>-0.41227009999999997</v>
      </c>
      <c r="CJ173">
        <v>-0.54713029999999996</v>
      </c>
      <c r="CK173">
        <v>-0.4902495</v>
      </c>
      <c r="CL173" s="25">
        <v>1.6395900000000001E-2</v>
      </c>
      <c r="CM173" s="25">
        <v>1.39603E-2</v>
      </c>
      <c r="CN173" s="25">
        <v>1.16633E-2</v>
      </c>
      <c r="CO173" s="25">
        <v>1.06827E-2</v>
      </c>
      <c r="CP173" s="25">
        <v>1.01426E-2</v>
      </c>
      <c r="CQ173" s="25">
        <v>9.6573000000000006E-3</v>
      </c>
      <c r="CR173" s="25">
        <v>9.5867000000000001E-3</v>
      </c>
      <c r="CS173" s="25">
        <v>7.2902000000000002E-3</v>
      </c>
      <c r="CT173" s="25">
        <v>7.7951000000000001E-3</v>
      </c>
      <c r="CU173" s="25">
        <v>9.2797999999999995E-3</v>
      </c>
      <c r="CV173" s="25">
        <v>8.8030999999999995E-3</v>
      </c>
      <c r="CW173" s="25">
        <v>4.8206999999999998E-3</v>
      </c>
      <c r="CX173" s="25">
        <v>8.1895000000000006E-3</v>
      </c>
      <c r="CY173" s="25">
        <v>1.8320900000000001E-2</v>
      </c>
      <c r="CZ173" s="25">
        <v>4.8840000000000001E-2</v>
      </c>
      <c r="DA173" s="25">
        <v>5.2679499999999997E-2</v>
      </c>
      <c r="DB173" s="25">
        <v>5.4030500000000002E-2</v>
      </c>
      <c r="DC173" s="25">
        <v>5.9774899999999999E-2</v>
      </c>
      <c r="DD173" s="25">
        <v>4.1536099999999999E-2</v>
      </c>
      <c r="DE173" s="25">
        <v>3.4289E-2</v>
      </c>
      <c r="DF173" s="25">
        <v>3.6329500000000001E-2</v>
      </c>
      <c r="DG173" s="25">
        <v>1.8918399999999998E-2</v>
      </c>
      <c r="DH173" s="25">
        <v>2.0834600000000002E-2</v>
      </c>
      <c r="DI173" s="25">
        <v>1.8301499999999998E-2</v>
      </c>
    </row>
    <row r="174" spans="1:113" x14ac:dyDescent="0.25">
      <c r="A174" t="str">
        <f t="shared" si="2"/>
        <v>All_All_All_All_All_All_44061</v>
      </c>
      <c r="B174" t="s">
        <v>155</v>
      </c>
      <c r="C174" t="s">
        <v>191</v>
      </c>
      <c r="D174" t="s">
        <v>2</v>
      </c>
      <c r="E174" t="s">
        <v>2</v>
      </c>
      <c r="F174" t="s">
        <v>2</v>
      </c>
      <c r="G174" t="s">
        <v>2</v>
      </c>
      <c r="H174" t="s">
        <v>2</v>
      </c>
      <c r="I174" t="s">
        <v>2</v>
      </c>
      <c r="J174" s="11">
        <v>44061</v>
      </c>
      <c r="K174">
        <v>15</v>
      </c>
      <c r="L174">
        <v>18</v>
      </c>
      <c r="M174">
        <v>13605</v>
      </c>
      <c r="N174">
        <v>0</v>
      </c>
      <c r="O174">
        <v>0</v>
      </c>
      <c r="P174">
        <v>0</v>
      </c>
      <c r="Q174">
        <v>0</v>
      </c>
      <c r="R174">
        <v>30.567240000000002</v>
      </c>
      <c r="S174">
        <v>29.718689999999999</v>
      </c>
      <c r="T174">
        <v>29.148790000000002</v>
      </c>
      <c r="U174">
        <v>29.09055</v>
      </c>
      <c r="V174">
        <v>30.21199</v>
      </c>
      <c r="W174">
        <v>33.281770000000002</v>
      </c>
      <c r="X174">
        <v>37.589779999999998</v>
      </c>
      <c r="Y174">
        <v>41.310839999999999</v>
      </c>
      <c r="Z174">
        <v>44.788800000000002</v>
      </c>
      <c r="AA174">
        <v>47.74577</v>
      </c>
      <c r="AB174">
        <v>50.505650000000003</v>
      </c>
      <c r="AC174">
        <v>52.640410000000003</v>
      </c>
      <c r="AD174">
        <v>52.924050000000001</v>
      </c>
      <c r="AE174">
        <v>51.953830000000004</v>
      </c>
      <c r="AF174">
        <v>49.774810000000002</v>
      </c>
      <c r="AG174">
        <v>48.606110000000001</v>
      </c>
      <c r="AH174">
        <v>47.263150000000003</v>
      </c>
      <c r="AI174">
        <v>44.486750000000001</v>
      </c>
      <c r="AJ174">
        <v>40.852490000000003</v>
      </c>
      <c r="AK174">
        <v>39.171720000000001</v>
      </c>
      <c r="AL174">
        <v>37.653770000000002</v>
      </c>
      <c r="AM174">
        <v>36.34131</v>
      </c>
      <c r="AN174">
        <v>34.46705</v>
      </c>
      <c r="AO174">
        <v>32.476179999999999</v>
      </c>
      <c r="AP174">
        <v>72.021299999999997</v>
      </c>
      <c r="AQ174">
        <v>71.813929999999999</v>
      </c>
      <c r="AR174">
        <v>71.706000000000003</v>
      </c>
      <c r="AS174">
        <v>71.89922</v>
      </c>
      <c r="AT174">
        <v>72.397459999999995</v>
      </c>
      <c r="AU174">
        <v>73.02525</v>
      </c>
      <c r="AV174">
        <v>73.413809999999998</v>
      </c>
      <c r="AW174">
        <v>77.466579999999993</v>
      </c>
      <c r="AX174">
        <v>81.196020000000004</v>
      </c>
      <c r="AY174">
        <v>87.290149999999997</v>
      </c>
      <c r="AZ174">
        <v>90.644859999999994</v>
      </c>
      <c r="BA174">
        <v>93.762659999999997</v>
      </c>
      <c r="BB174">
        <v>93.794049999999999</v>
      </c>
      <c r="BC174">
        <v>87.198819999999998</v>
      </c>
      <c r="BD174">
        <v>85.787260000000003</v>
      </c>
      <c r="BE174">
        <v>85.724189999999993</v>
      </c>
      <c r="BF174">
        <v>85.886380000000003</v>
      </c>
      <c r="BG174">
        <v>83.305080000000004</v>
      </c>
      <c r="BH174">
        <v>80.024929999999998</v>
      </c>
      <c r="BI174">
        <v>77.493499999999997</v>
      </c>
      <c r="BJ174">
        <v>75.657809999999998</v>
      </c>
      <c r="BK174">
        <v>74.784289999999999</v>
      </c>
      <c r="BL174">
        <v>74.30556</v>
      </c>
      <c r="BM174">
        <v>73.416169999999994</v>
      </c>
      <c r="BN174">
        <v>-0.22269059999999999</v>
      </c>
      <c r="BO174">
        <v>-0.19232550000000001</v>
      </c>
      <c r="BP174">
        <v>-4.9168299999999998E-2</v>
      </c>
      <c r="BQ174">
        <v>-3.0251699999999999E-2</v>
      </c>
      <c r="BR174">
        <v>-4.05178E-2</v>
      </c>
      <c r="BS174">
        <v>2.5657300000000001E-2</v>
      </c>
      <c r="BT174">
        <v>0.2893597</v>
      </c>
      <c r="BU174">
        <v>0.39097920000000003</v>
      </c>
      <c r="BV174">
        <v>-4.2367299999999997E-2</v>
      </c>
      <c r="BW174">
        <v>-0.18429509999999999</v>
      </c>
      <c r="BX174">
        <v>-0.34682479999999999</v>
      </c>
      <c r="BY174">
        <v>-0.23609930000000001</v>
      </c>
      <c r="BZ174">
        <v>-3.0163499999999999E-2</v>
      </c>
      <c r="CA174">
        <v>0.3709268</v>
      </c>
      <c r="CB174">
        <v>0.97280900000000003</v>
      </c>
      <c r="CC174">
        <v>0.56264740000000002</v>
      </c>
      <c r="CD174">
        <v>0.28908889999999998</v>
      </c>
      <c r="CE174">
        <v>0.21770790000000001</v>
      </c>
      <c r="CF174">
        <v>2.83582E-2</v>
      </c>
      <c r="CG174">
        <v>-0.2631944</v>
      </c>
      <c r="CH174">
        <v>-0.4048657</v>
      </c>
      <c r="CI174">
        <v>-0.45709250000000001</v>
      </c>
      <c r="CJ174">
        <v>-0.50312650000000003</v>
      </c>
      <c r="CK174">
        <v>-0.34925640000000002</v>
      </c>
      <c r="CL174" s="25">
        <v>1.1239600000000001E-2</v>
      </c>
      <c r="CM174" s="25">
        <v>1.23039E-2</v>
      </c>
      <c r="CN174" s="25">
        <v>1.0441600000000001E-2</v>
      </c>
      <c r="CO174" s="25">
        <v>1.08174E-2</v>
      </c>
      <c r="CP174" s="25">
        <v>9.4012000000000002E-3</v>
      </c>
      <c r="CQ174" s="25">
        <v>7.5182000000000001E-3</v>
      </c>
      <c r="CR174" s="25">
        <v>9.5595000000000003E-3</v>
      </c>
      <c r="CS174" s="25">
        <v>6.3506999999999999E-3</v>
      </c>
      <c r="CT174" s="25">
        <v>5.1022999999999997E-3</v>
      </c>
      <c r="CU174" s="25">
        <v>7.9091999999999999E-3</v>
      </c>
      <c r="CV174" s="25">
        <v>8.6733000000000001E-3</v>
      </c>
      <c r="CW174" s="25">
        <v>4.7499999999999999E-3</v>
      </c>
      <c r="CX174" s="25">
        <v>7.1121999999999999E-3</v>
      </c>
      <c r="CY174" s="25">
        <v>1.46556E-2</v>
      </c>
      <c r="CZ174" s="25">
        <v>5.1732500000000001E-2</v>
      </c>
      <c r="DA174" s="25">
        <v>5.7167500000000003E-2</v>
      </c>
      <c r="DB174" s="25">
        <v>6.0291699999999997E-2</v>
      </c>
      <c r="DC174" s="25">
        <v>6.6701899999999995E-2</v>
      </c>
      <c r="DD174" s="25">
        <v>3.4063000000000003E-2</v>
      </c>
      <c r="DE174" s="25">
        <v>2.5769500000000001E-2</v>
      </c>
      <c r="DF174" s="25">
        <v>2.7773599999999999E-2</v>
      </c>
      <c r="DG174" s="25">
        <v>1.5191400000000001E-2</v>
      </c>
      <c r="DH174" s="25">
        <v>1.43614E-2</v>
      </c>
      <c r="DI174" s="25">
        <v>1.3513600000000001E-2</v>
      </c>
    </row>
    <row r="175" spans="1:113" x14ac:dyDescent="0.25">
      <c r="A175" t="str">
        <f t="shared" si="2"/>
        <v>All_All_All_All_All_All_44062</v>
      </c>
      <c r="B175" t="s">
        <v>155</v>
      </c>
      <c r="C175" t="s">
        <v>191</v>
      </c>
      <c r="D175" t="s">
        <v>2</v>
      </c>
      <c r="E175" t="s">
        <v>2</v>
      </c>
      <c r="F175" t="s">
        <v>2</v>
      </c>
      <c r="G175" t="s">
        <v>2</v>
      </c>
      <c r="H175" t="s">
        <v>2</v>
      </c>
      <c r="I175" t="s">
        <v>2</v>
      </c>
      <c r="J175" s="11">
        <v>44062</v>
      </c>
      <c r="K175">
        <v>15</v>
      </c>
      <c r="L175">
        <v>18</v>
      </c>
      <c r="M175">
        <v>13608</v>
      </c>
      <c r="N175">
        <v>0</v>
      </c>
      <c r="O175">
        <v>0</v>
      </c>
      <c r="P175">
        <v>0</v>
      </c>
      <c r="Q175">
        <v>0</v>
      </c>
      <c r="R175">
        <v>31.250699999999998</v>
      </c>
      <c r="S175">
        <v>30.389150000000001</v>
      </c>
      <c r="T175">
        <v>29.74615</v>
      </c>
      <c r="U175">
        <v>29.645350000000001</v>
      </c>
      <c r="V175">
        <v>30.599959999999999</v>
      </c>
      <c r="W175">
        <v>33.504550000000002</v>
      </c>
      <c r="X175">
        <v>37.776850000000003</v>
      </c>
      <c r="Y175">
        <v>41.317619999999998</v>
      </c>
      <c r="Z175">
        <v>44.816650000000003</v>
      </c>
      <c r="AA175">
        <v>47.394779999999997</v>
      </c>
      <c r="AB175">
        <v>49.868470000000002</v>
      </c>
      <c r="AC175">
        <v>51.120379999999997</v>
      </c>
      <c r="AD175">
        <v>51.534500000000001</v>
      </c>
      <c r="AE175">
        <v>51.284260000000003</v>
      </c>
      <c r="AF175">
        <v>50.296129999999998</v>
      </c>
      <c r="AG175">
        <v>49.120559999999998</v>
      </c>
      <c r="AH175">
        <v>47.303710000000002</v>
      </c>
      <c r="AI175">
        <v>44.770479999999999</v>
      </c>
      <c r="AJ175">
        <v>41.473950000000002</v>
      </c>
      <c r="AK175">
        <v>39.569949999999999</v>
      </c>
      <c r="AL175">
        <v>37.822839999999999</v>
      </c>
      <c r="AM175">
        <v>36.548749999999998</v>
      </c>
      <c r="AN175">
        <v>34.31962</v>
      </c>
      <c r="AO175">
        <v>32.500979999999998</v>
      </c>
      <c r="AP175">
        <v>73.367900000000006</v>
      </c>
      <c r="AQ175">
        <v>72.897040000000004</v>
      </c>
      <c r="AR175">
        <v>72.911510000000007</v>
      </c>
      <c r="AS175">
        <v>72.232900000000001</v>
      </c>
      <c r="AT175">
        <v>72.180019999999999</v>
      </c>
      <c r="AU175">
        <v>71.656750000000002</v>
      </c>
      <c r="AV175">
        <v>72.369069999999994</v>
      </c>
      <c r="AW175">
        <v>76.239490000000004</v>
      </c>
      <c r="AX175">
        <v>81.164730000000006</v>
      </c>
      <c r="AY175">
        <v>84.85369</v>
      </c>
      <c r="AZ175">
        <v>87.349180000000004</v>
      </c>
      <c r="BA175">
        <v>88.57105</v>
      </c>
      <c r="BB175">
        <v>87.735020000000006</v>
      </c>
      <c r="BC175">
        <v>87.963049999999996</v>
      </c>
      <c r="BD175">
        <v>87.240009999999998</v>
      </c>
      <c r="BE175">
        <v>87.200609999999998</v>
      </c>
      <c r="BF175">
        <v>86.48554</v>
      </c>
      <c r="BG175">
        <v>84.422870000000003</v>
      </c>
      <c r="BH175">
        <v>79.571879999999993</v>
      </c>
      <c r="BI175">
        <v>76.097049999999996</v>
      </c>
      <c r="BJ175">
        <v>74.809269999999998</v>
      </c>
      <c r="BK175">
        <v>74.332250000000002</v>
      </c>
      <c r="BL175">
        <v>73.22869</v>
      </c>
      <c r="BM175">
        <v>72.901049999999998</v>
      </c>
      <c r="BN175">
        <v>-0.25335800000000003</v>
      </c>
      <c r="BO175">
        <v>-0.2173621</v>
      </c>
      <c r="BP175">
        <v>-4.95337E-2</v>
      </c>
      <c r="BQ175">
        <v>-2.8197900000000001E-2</v>
      </c>
      <c r="BR175">
        <v>-4.4872200000000001E-2</v>
      </c>
      <c r="BS175">
        <v>5.2284799999999999E-2</v>
      </c>
      <c r="BT175">
        <v>0.27977109999999999</v>
      </c>
      <c r="BU175">
        <v>0.350105</v>
      </c>
      <c r="BV175">
        <v>-5.8614199999999998E-2</v>
      </c>
      <c r="BW175">
        <v>-0.24334410000000001</v>
      </c>
      <c r="BX175">
        <v>-0.33974799999999999</v>
      </c>
      <c r="BY175">
        <v>-0.23047580000000001</v>
      </c>
      <c r="BZ175">
        <v>-7.0267999999999997E-3</v>
      </c>
      <c r="CA175">
        <v>0.3734845</v>
      </c>
      <c r="CB175">
        <v>0.95916769999999996</v>
      </c>
      <c r="CC175">
        <v>0.56260589999999999</v>
      </c>
      <c r="CD175">
        <v>0.29402119999999998</v>
      </c>
      <c r="CE175">
        <v>0.2219344</v>
      </c>
      <c r="CF175">
        <v>3.7412800000000003E-2</v>
      </c>
      <c r="CG175">
        <v>-0.225301</v>
      </c>
      <c r="CH175">
        <v>-0.38736609999999999</v>
      </c>
      <c r="CI175">
        <v>-0.41448119999999999</v>
      </c>
      <c r="CJ175">
        <v>-0.42505320000000002</v>
      </c>
      <c r="CK175">
        <v>-0.31632919999999998</v>
      </c>
      <c r="CL175" s="25">
        <v>1.26269E-2</v>
      </c>
      <c r="CM175" s="25">
        <v>1.31971E-2</v>
      </c>
      <c r="CN175" s="25">
        <v>1.12008E-2</v>
      </c>
      <c r="CO175" s="25">
        <v>1.1132400000000001E-2</v>
      </c>
      <c r="CP175" s="25">
        <v>9.2400999999999994E-3</v>
      </c>
      <c r="CQ175" s="25">
        <v>6.6759000000000002E-3</v>
      </c>
      <c r="CR175" s="25">
        <v>9.2203000000000007E-3</v>
      </c>
      <c r="CS175" s="25">
        <v>5.8212999999999997E-3</v>
      </c>
      <c r="CT175" s="25">
        <v>5.0229000000000003E-3</v>
      </c>
      <c r="CU175" s="25">
        <v>7.3023000000000003E-3</v>
      </c>
      <c r="CV175" s="25">
        <v>8.2369000000000001E-3</v>
      </c>
      <c r="CW175" s="25">
        <v>4.2177999999999998E-3</v>
      </c>
      <c r="CX175" s="25">
        <v>6.9068000000000003E-3</v>
      </c>
      <c r="CY175" s="25">
        <v>1.5327500000000001E-2</v>
      </c>
      <c r="CZ175" s="25">
        <v>5.8325000000000002E-2</v>
      </c>
      <c r="DA175" s="25">
        <v>6.3814499999999996E-2</v>
      </c>
      <c r="DB175" s="25">
        <v>6.6576399999999994E-2</v>
      </c>
      <c r="DC175" s="25">
        <v>7.7121099999999998E-2</v>
      </c>
      <c r="DD175" s="25">
        <v>3.5410499999999998E-2</v>
      </c>
      <c r="DE175" s="25">
        <v>2.4492900000000001E-2</v>
      </c>
      <c r="DF175" s="25">
        <v>2.73412E-2</v>
      </c>
      <c r="DG175" s="25">
        <v>1.4771899999999999E-2</v>
      </c>
      <c r="DH175" s="25">
        <v>1.4630900000000001E-2</v>
      </c>
      <c r="DI175" s="25">
        <v>1.36922E-2</v>
      </c>
    </row>
    <row r="176" spans="1:113" x14ac:dyDescent="0.25">
      <c r="A176" t="str">
        <f t="shared" si="2"/>
        <v>All_All_All_All_All_All_44063</v>
      </c>
      <c r="B176" t="s">
        <v>155</v>
      </c>
      <c r="C176" t="s">
        <v>191</v>
      </c>
      <c r="D176" t="s">
        <v>2</v>
      </c>
      <c r="E176" t="s">
        <v>2</v>
      </c>
      <c r="F176" t="s">
        <v>2</v>
      </c>
      <c r="G176" t="s">
        <v>2</v>
      </c>
      <c r="H176" t="s">
        <v>2</v>
      </c>
      <c r="I176" t="s">
        <v>2</v>
      </c>
      <c r="J176" s="11">
        <v>44063</v>
      </c>
      <c r="K176">
        <v>15</v>
      </c>
      <c r="L176">
        <v>18</v>
      </c>
      <c r="M176">
        <v>13615</v>
      </c>
      <c r="N176">
        <v>0</v>
      </c>
      <c r="O176">
        <v>0</v>
      </c>
      <c r="P176">
        <v>0</v>
      </c>
      <c r="Q176">
        <v>0</v>
      </c>
      <c r="R176">
        <v>31.2194</v>
      </c>
      <c r="S176">
        <v>30.23678</v>
      </c>
      <c r="T176">
        <v>29.587399999999999</v>
      </c>
      <c r="U176">
        <v>29.580439999999999</v>
      </c>
      <c r="V176">
        <v>30.67652</v>
      </c>
      <c r="W176">
        <v>33.636119999999998</v>
      </c>
      <c r="X176">
        <v>37.560879999999997</v>
      </c>
      <c r="Y176">
        <v>40.78633</v>
      </c>
      <c r="Z176">
        <v>44.000309999999999</v>
      </c>
      <c r="AA176">
        <v>46.986359999999998</v>
      </c>
      <c r="AB176">
        <v>49.317720000000001</v>
      </c>
      <c r="AC176">
        <v>50.239229999999999</v>
      </c>
      <c r="AD176">
        <v>50.813749999999999</v>
      </c>
      <c r="AE176">
        <v>51.272359999999999</v>
      </c>
      <c r="AF176">
        <v>50.320599999999999</v>
      </c>
      <c r="AG176">
        <v>49.19097</v>
      </c>
      <c r="AH176">
        <v>46.578780000000002</v>
      </c>
      <c r="AI176">
        <v>43.568860000000001</v>
      </c>
      <c r="AJ176">
        <v>40.375639999999997</v>
      </c>
      <c r="AK176">
        <v>39.078769999999999</v>
      </c>
      <c r="AL176">
        <v>37.373989999999999</v>
      </c>
      <c r="AM176">
        <v>35.565100000000001</v>
      </c>
      <c r="AN176">
        <v>33.571019999999997</v>
      </c>
      <c r="AO176">
        <v>31.660450000000001</v>
      </c>
      <c r="AP176">
        <v>72.404499999999999</v>
      </c>
      <c r="AQ176">
        <v>71.633709999999994</v>
      </c>
      <c r="AR176">
        <v>71.545739999999995</v>
      </c>
      <c r="AS176">
        <v>71.895949999999999</v>
      </c>
      <c r="AT176">
        <v>71.277500000000003</v>
      </c>
      <c r="AU176">
        <v>71.439210000000003</v>
      </c>
      <c r="AV176">
        <v>71.723179999999999</v>
      </c>
      <c r="AW176">
        <v>74.633579999999995</v>
      </c>
      <c r="AX176">
        <v>79.046170000000004</v>
      </c>
      <c r="AY176">
        <v>83.833240000000004</v>
      </c>
      <c r="AZ176">
        <v>85.737880000000004</v>
      </c>
      <c r="BA176">
        <v>86.605760000000004</v>
      </c>
      <c r="BB176">
        <v>88.531989999999993</v>
      </c>
      <c r="BC176">
        <v>90.293459999999996</v>
      </c>
      <c r="BD176">
        <v>89.613950000000003</v>
      </c>
      <c r="BE176">
        <v>85.916600000000003</v>
      </c>
      <c r="BF176">
        <v>80.951880000000003</v>
      </c>
      <c r="BG176">
        <v>78.442019999999999</v>
      </c>
      <c r="BH176">
        <v>76.515799999999999</v>
      </c>
      <c r="BI176">
        <v>74.737369999999999</v>
      </c>
      <c r="BJ176">
        <v>73.063360000000003</v>
      </c>
      <c r="BK176">
        <v>72.577969999999993</v>
      </c>
      <c r="BL176">
        <v>72.177400000000006</v>
      </c>
      <c r="BM176">
        <v>71.446330000000003</v>
      </c>
      <c r="BN176">
        <v>-0.2258259</v>
      </c>
      <c r="BO176">
        <v>-0.19148319999999999</v>
      </c>
      <c r="BP176">
        <v>-5.1312000000000003E-2</v>
      </c>
      <c r="BQ176">
        <v>-3.1645100000000002E-2</v>
      </c>
      <c r="BR176">
        <v>-3.9513899999999998E-2</v>
      </c>
      <c r="BS176">
        <v>5.6615600000000002E-2</v>
      </c>
      <c r="BT176">
        <v>0.2799721</v>
      </c>
      <c r="BU176">
        <v>0.29833120000000002</v>
      </c>
      <c r="BV176">
        <v>-0.12901950000000001</v>
      </c>
      <c r="BW176">
        <v>-0.26783079999999998</v>
      </c>
      <c r="BX176">
        <v>-0.33490900000000001</v>
      </c>
      <c r="BY176">
        <v>-0.22834409999999999</v>
      </c>
      <c r="BZ176">
        <v>-8.2109000000000001E-3</v>
      </c>
      <c r="CA176">
        <v>0.37086520000000001</v>
      </c>
      <c r="CB176">
        <v>0.92051760000000005</v>
      </c>
      <c r="CC176">
        <v>0.53557169999999998</v>
      </c>
      <c r="CD176">
        <v>0.29063440000000001</v>
      </c>
      <c r="CE176">
        <v>0.21559039999999999</v>
      </c>
      <c r="CF176">
        <v>0.1184899</v>
      </c>
      <c r="CG176">
        <v>-0.19820679999999999</v>
      </c>
      <c r="CH176">
        <v>-0.34799180000000002</v>
      </c>
      <c r="CI176">
        <v>-0.31111699999999998</v>
      </c>
      <c r="CJ176">
        <v>-0.3689019</v>
      </c>
      <c r="CK176">
        <v>-0.25924259999999999</v>
      </c>
      <c r="CL176" s="25">
        <v>1.3199499999999999E-2</v>
      </c>
      <c r="CM176" s="25">
        <v>1.47055E-2</v>
      </c>
      <c r="CN176" s="25">
        <v>1.24213E-2</v>
      </c>
      <c r="CO176" s="25">
        <v>1.2475200000000001E-2</v>
      </c>
      <c r="CP176" s="25">
        <v>9.9621999999999992E-3</v>
      </c>
      <c r="CQ176" s="25">
        <v>7.0089000000000002E-3</v>
      </c>
      <c r="CR176" s="25">
        <v>1.01557E-2</v>
      </c>
      <c r="CS176" s="25">
        <v>6.5769000000000001E-3</v>
      </c>
      <c r="CT176" s="25">
        <v>5.2795000000000003E-3</v>
      </c>
      <c r="CU176" s="25">
        <v>7.7943999999999999E-3</v>
      </c>
      <c r="CV176" s="25">
        <v>7.5122000000000001E-3</v>
      </c>
      <c r="CW176" s="25">
        <v>3.8191000000000002E-3</v>
      </c>
      <c r="CX176" s="25">
        <v>6.6638000000000001E-3</v>
      </c>
      <c r="CY176" s="25">
        <v>1.51783E-2</v>
      </c>
      <c r="CZ176" s="25">
        <v>5.8499200000000001E-2</v>
      </c>
      <c r="DA176" s="25">
        <v>6.2606200000000001E-2</v>
      </c>
      <c r="DB176" s="25">
        <v>6.1715800000000001E-2</v>
      </c>
      <c r="DC176" s="25">
        <v>6.6684099999999996E-2</v>
      </c>
      <c r="DD176" s="25">
        <v>3.3974900000000002E-2</v>
      </c>
      <c r="DE176" s="25">
        <v>2.6063300000000001E-2</v>
      </c>
      <c r="DF176" s="25">
        <v>2.8704799999999999E-2</v>
      </c>
      <c r="DG176" s="25">
        <v>1.6179300000000001E-2</v>
      </c>
      <c r="DH176" s="25">
        <v>1.4641899999999999E-2</v>
      </c>
      <c r="DI176" s="25">
        <v>1.42223E-2</v>
      </c>
    </row>
    <row r="177" spans="1:113" x14ac:dyDescent="0.25">
      <c r="A177" t="str">
        <f t="shared" si="2"/>
        <v>All_All_All_All_All_All_44079</v>
      </c>
      <c r="B177" t="s">
        <v>155</v>
      </c>
      <c r="C177" t="s">
        <v>191</v>
      </c>
      <c r="D177" t="s">
        <v>2</v>
      </c>
      <c r="E177" t="s">
        <v>2</v>
      </c>
      <c r="F177" t="s">
        <v>2</v>
      </c>
      <c r="G177" t="s">
        <v>2</v>
      </c>
      <c r="H177" t="s">
        <v>2</v>
      </c>
      <c r="I177" t="s">
        <v>2</v>
      </c>
      <c r="J177" s="11">
        <v>44079</v>
      </c>
      <c r="K177">
        <v>15</v>
      </c>
      <c r="L177">
        <v>18</v>
      </c>
      <c r="M177">
        <v>13706</v>
      </c>
      <c r="N177">
        <v>0</v>
      </c>
      <c r="O177">
        <v>0</v>
      </c>
      <c r="P177">
        <v>0</v>
      </c>
      <c r="Q177">
        <v>0</v>
      </c>
      <c r="R177">
        <v>29.900659999999998</v>
      </c>
      <c r="S177">
        <v>29.01172</v>
      </c>
      <c r="T177">
        <v>28.237110000000001</v>
      </c>
      <c r="U177">
        <v>27.795719999999999</v>
      </c>
      <c r="V177">
        <v>28.006229999999999</v>
      </c>
      <c r="W177">
        <v>28.84854</v>
      </c>
      <c r="X177">
        <v>29.85887</v>
      </c>
      <c r="Y177">
        <v>30.749469999999999</v>
      </c>
      <c r="Z177">
        <v>33.689309999999999</v>
      </c>
      <c r="AA177">
        <v>36.545310000000001</v>
      </c>
      <c r="AB177">
        <v>39.155760000000001</v>
      </c>
      <c r="AC177">
        <v>40.723469999999999</v>
      </c>
      <c r="AD177">
        <v>41.757460000000002</v>
      </c>
      <c r="AE177">
        <v>41.68233</v>
      </c>
      <c r="AF177">
        <v>41.663440000000001</v>
      </c>
      <c r="AG177">
        <v>41.494630000000001</v>
      </c>
      <c r="AH177">
        <v>41.245550000000001</v>
      </c>
      <c r="AI177">
        <v>40.608280000000001</v>
      </c>
      <c r="AJ177">
        <v>39.360680000000002</v>
      </c>
      <c r="AK177">
        <v>38.426079999999999</v>
      </c>
      <c r="AL177">
        <v>36.726199999999999</v>
      </c>
      <c r="AM177">
        <v>35.585120000000003</v>
      </c>
      <c r="AN177">
        <v>33.889270000000003</v>
      </c>
      <c r="AO177">
        <v>31.957319999999999</v>
      </c>
      <c r="AP177">
        <v>70.958299999999994</v>
      </c>
      <c r="AQ177">
        <v>70.567959999999999</v>
      </c>
      <c r="AR177">
        <v>69.890050000000002</v>
      </c>
      <c r="AS177">
        <v>69.589119999999994</v>
      </c>
      <c r="AT177">
        <v>70.072689999999994</v>
      </c>
      <c r="AU177">
        <v>70.291210000000007</v>
      </c>
      <c r="AV177">
        <v>70.176079999999999</v>
      </c>
      <c r="AW177">
        <v>75.542370000000005</v>
      </c>
      <c r="AX177">
        <v>82.073300000000003</v>
      </c>
      <c r="AY177">
        <v>88.230069999999998</v>
      </c>
      <c r="AZ177">
        <v>94.451669999999993</v>
      </c>
      <c r="BA177">
        <v>96.651110000000003</v>
      </c>
      <c r="BB177">
        <v>98.311899999999994</v>
      </c>
      <c r="BC177">
        <v>99.856579999999994</v>
      </c>
      <c r="BD177">
        <v>98.830510000000004</v>
      </c>
      <c r="BE177">
        <v>98.138019999999997</v>
      </c>
      <c r="BF177">
        <v>96.58296</v>
      </c>
      <c r="BG177">
        <v>92.638639999999995</v>
      </c>
      <c r="BH177">
        <v>88.398470000000003</v>
      </c>
      <c r="BI177">
        <v>84.745930000000001</v>
      </c>
      <c r="BJ177">
        <v>81.960319999999996</v>
      </c>
      <c r="BK177">
        <v>79.002089999999995</v>
      </c>
      <c r="BL177">
        <v>77.867059999999995</v>
      </c>
      <c r="BM177">
        <v>76.692989999999995</v>
      </c>
      <c r="BN177">
        <v>-0.1978268</v>
      </c>
      <c r="BO177">
        <v>-0.1753924</v>
      </c>
      <c r="BP177">
        <v>-5.1811599999999999E-2</v>
      </c>
      <c r="BQ177">
        <v>-1.6506699999999999E-2</v>
      </c>
      <c r="BR177">
        <v>-1.31392E-2</v>
      </c>
      <c r="BS177">
        <v>7.2509599999999994E-2</v>
      </c>
      <c r="BT177">
        <v>0.27529330000000002</v>
      </c>
      <c r="BU177">
        <v>0.33332390000000001</v>
      </c>
      <c r="BV177">
        <v>-6.7948000000000001E-3</v>
      </c>
      <c r="BW177">
        <v>-0.16050909999999999</v>
      </c>
      <c r="BX177">
        <v>-0.35463499999999998</v>
      </c>
      <c r="BY177">
        <v>-0.240756</v>
      </c>
      <c r="BZ177">
        <v>-4.9966700000000003E-2</v>
      </c>
      <c r="CA177">
        <v>0.37505769999999999</v>
      </c>
      <c r="CB177">
        <v>0.83068470000000005</v>
      </c>
      <c r="CC177">
        <v>0.52715999999999996</v>
      </c>
      <c r="CD177">
        <v>0.2120281</v>
      </c>
      <c r="CE177">
        <v>0.1855831</v>
      </c>
      <c r="CF177">
        <v>-0.22143599999999999</v>
      </c>
      <c r="CG177">
        <v>-0.44860430000000001</v>
      </c>
      <c r="CH177">
        <v>-0.53992609999999996</v>
      </c>
      <c r="CI177">
        <v>-0.78638450000000004</v>
      </c>
      <c r="CJ177">
        <v>-0.69866879999999998</v>
      </c>
      <c r="CK177">
        <v>-0.52784149999999996</v>
      </c>
      <c r="CL177" s="25">
        <v>1.15972E-2</v>
      </c>
      <c r="CM177" s="25">
        <v>1.3201299999999999E-2</v>
      </c>
      <c r="CN177" s="25">
        <v>1.14745E-2</v>
      </c>
      <c r="CO177" s="25">
        <v>1.0202599999999999E-2</v>
      </c>
      <c r="CP177" s="25">
        <v>9.6620999999999999E-3</v>
      </c>
      <c r="CQ177" s="25">
        <v>8.1825999999999999E-3</v>
      </c>
      <c r="CR177" s="25">
        <v>9.1690999999999995E-3</v>
      </c>
      <c r="CS177" s="25">
        <v>6.6274999999999997E-3</v>
      </c>
      <c r="CT177" s="25">
        <v>6.4130000000000003E-3</v>
      </c>
      <c r="CU177" s="25">
        <v>8.9009999999999992E-3</v>
      </c>
      <c r="CV177" s="25">
        <v>1.30124E-2</v>
      </c>
      <c r="CW177" s="25">
        <v>4.5574999999999999E-3</v>
      </c>
      <c r="CX177" s="25">
        <v>7.4289000000000004E-3</v>
      </c>
      <c r="CY177" s="25">
        <v>2.24496E-2</v>
      </c>
      <c r="CZ177" s="25">
        <v>7.3244000000000004E-2</v>
      </c>
      <c r="DA177" s="25">
        <v>8.1217800000000007E-2</v>
      </c>
      <c r="DB177" s="25">
        <v>8.4412200000000007E-2</v>
      </c>
      <c r="DC177" s="25">
        <v>0.1142302</v>
      </c>
      <c r="DD177" s="25">
        <v>7.97982E-2</v>
      </c>
      <c r="DE177" s="25">
        <v>6.8026199999999995E-2</v>
      </c>
      <c r="DF177" s="25">
        <v>6.7302200000000006E-2</v>
      </c>
      <c r="DG177" s="25">
        <v>2.2191800000000001E-2</v>
      </c>
      <c r="DH177" s="25">
        <v>2.2585299999999999E-2</v>
      </c>
      <c r="DI177" s="25">
        <v>2.3843099999999999E-2</v>
      </c>
    </row>
    <row r="178" spans="1:113" x14ac:dyDescent="0.25">
      <c r="A178" t="str">
        <f t="shared" si="2"/>
        <v>All_All_All_All_All_All_44080</v>
      </c>
      <c r="B178" t="s">
        <v>155</v>
      </c>
      <c r="C178" t="s">
        <v>191</v>
      </c>
      <c r="D178" t="s">
        <v>2</v>
      </c>
      <c r="E178" t="s">
        <v>2</v>
      </c>
      <c r="F178" t="s">
        <v>2</v>
      </c>
      <c r="G178" t="s">
        <v>2</v>
      </c>
      <c r="H178" t="s">
        <v>2</v>
      </c>
      <c r="I178" t="s">
        <v>2</v>
      </c>
      <c r="J178" s="11">
        <v>44080</v>
      </c>
      <c r="K178">
        <v>15</v>
      </c>
      <c r="L178">
        <v>18</v>
      </c>
      <c r="M178">
        <v>13706</v>
      </c>
      <c r="N178">
        <v>0</v>
      </c>
      <c r="O178">
        <v>0</v>
      </c>
      <c r="P178">
        <v>0</v>
      </c>
      <c r="Q178">
        <v>0</v>
      </c>
      <c r="R178">
        <v>30.584430000000001</v>
      </c>
      <c r="S178">
        <v>29.652190000000001</v>
      </c>
      <c r="T178">
        <v>28.980429999999998</v>
      </c>
      <c r="U178">
        <v>28.499690000000001</v>
      </c>
      <c r="V178">
        <v>28.390360000000001</v>
      </c>
      <c r="W178">
        <v>28.712129999999998</v>
      </c>
      <c r="X178">
        <v>29.343540000000001</v>
      </c>
      <c r="Y178">
        <v>29.939779999999999</v>
      </c>
      <c r="Z178">
        <v>32.4694</v>
      </c>
      <c r="AA178">
        <v>35.553739999999998</v>
      </c>
      <c r="AB178">
        <v>38.219650000000001</v>
      </c>
      <c r="AC178">
        <v>39.673549999999999</v>
      </c>
      <c r="AD178">
        <v>40.340940000000003</v>
      </c>
      <c r="AE178">
        <v>40.701099999999997</v>
      </c>
      <c r="AF178">
        <v>41.192030000000003</v>
      </c>
      <c r="AG178">
        <v>40.980899999999998</v>
      </c>
      <c r="AH178">
        <v>40.530700000000003</v>
      </c>
      <c r="AI178">
        <v>39.672089999999997</v>
      </c>
      <c r="AJ178">
        <v>38.350610000000003</v>
      </c>
      <c r="AK178">
        <v>37.301439999999999</v>
      </c>
      <c r="AL178">
        <v>35.61056</v>
      </c>
      <c r="AM178">
        <v>34.723759999999999</v>
      </c>
      <c r="AN178">
        <v>33.149979999999999</v>
      </c>
      <c r="AO178">
        <v>31.69191</v>
      </c>
      <c r="AP178">
        <v>76.202100000000002</v>
      </c>
      <c r="AQ178">
        <v>75.269350000000003</v>
      </c>
      <c r="AR178">
        <v>73.676429999999996</v>
      </c>
      <c r="AS178">
        <v>73.644390000000001</v>
      </c>
      <c r="AT178">
        <v>74.254230000000007</v>
      </c>
      <c r="AU178">
        <v>74.367500000000007</v>
      </c>
      <c r="AV178">
        <v>74.691909999999993</v>
      </c>
      <c r="AW178">
        <v>82.988699999999994</v>
      </c>
      <c r="AX178">
        <v>89.833179999999999</v>
      </c>
      <c r="AY178">
        <v>96.588260000000005</v>
      </c>
      <c r="AZ178">
        <v>101.6101</v>
      </c>
      <c r="BA178">
        <v>103.17189999999999</v>
      </c>
      <c r="BB178">
        <v>103.27500000000001</v>
      </c>
      <c r="BC178">
        <v>104.3224</v>
      </c>
      <c r="BD178">
        <v>103.4555</v>
      </c>
      <c r="BE178">
        <v>100.92529999999999</v>
      </c>
      <c r="BF178">
        <v>97.023319999999998</v>
      </c>
      <c r="BG178">
        <v>92.864999999999995</v>
      </c>
      <c r="BH178">
        <v>85.826459999999997</v>
      </c>
      <c r="BI178">
        <v>81.3626</v>
      </c>
      <c r="BJ178">
        <v>78.728409999999997</v>
      </c>
      <c r="BK178">
        <v>77.118319999999997</v>
      </c>
      <c r="BL178">
        <v>75.819389999999999</v>
      </c>
      <c r="BM178">
        <v>74.196579999999997</v>
      </c>
      <c r="BN178">
        <v>-0.30960520000000002</v>
      </c>
      <c r="BO178">
        <v>-0.27268330000000002</v>
      </c>
      <c r="BP178">
        <v>-0.1986938</v>
      </c>
      <c r="BQ178">
        <v>-0.27279199999999998</v>
      </c>
      <c r="BR178">
        <v>-0.25047730000000001</v>
      </c>
      <c r="BS178">
        <v>-2.5239299999999999E-2</v>
      </c>
      <c r="BT178">
        <v>0.19133710000000001</v>
      </c>
      <c r="BU178">
        <v>0.4038137</v>
      </c>
      <c r="BV178">
        <v>0.27559240000000002</v>
      </c>
      <c r="BW178">
        <v>6.14228E-2</v>
      </c>
      <c r="BX178">
        <v>-0.14464669999999999</v>
      </c>
      <c r="BY178">
        <v>-6.8238099999999996E-2</v>
      </c>
      <c r="BZ178">
        <v>9.4350900000000001E-2</v>
      </c>
      <c r="CA178">
        <v>0.43000430000000001</v>
      </c>
      <c r="CB178">
        <v>0.52400210000000003</v>
      </c>
      <c r="CC178">
        <v>0.3900594</v>
      </c>
      <c r="CD178">
        <v>6.2980599999999998E-2</v>
      </c>
      <c r="CE178">
        <v>-4.4284200000000003E-2</v>
      </c>
      <c r="CF178">
        <v>-0.15940950000000001</v>
      </c>
      <c r="CG178">
        <v>-0.2179712</v>
      </c>
      <c r="CH178">
        <v>-0.37162440000000002</v>
      </c>
      <c r="CI178">
        <v>-0.68828040000000001</v>
      </c>
      <c r="CJ178">
        <v>-0.6868069</v>
      </c>
      <c r="CK178">
        <v>-0.56815539999999998</v>
      </c>
      <c r="CL178" s="25">
        <v>1.52173E-2</v>
      </c>
      <c r="CM178" s="25">
        <v>1.5293299999999999E-2</v>
      </c>
      <c r="CN178" s="25">
        <v>1.30312E-2</v>
      </c>
      <c r="CO178" s="25">
        <v>1.34441E-2</v>
      </c>
      <c r="CP178" s="25">
        <v>1.31144E-2</v>
      </c>
      <c r="CQ178" s="25">
        <v>1.19652E-2</v>
      </c>
      <c r="CR178" s="25">
        <v>1.16378E-2</v>
      </c>
      <c r="CS178" s="25">
        <v>9.8920999999999992E-3</v>
      </c>
      <c r="CT178" s="25">
        <v>9.2225999999999992E-3</v>
      </c>
      <c r="CU178" s="25">
        <v>1.40938E-2</v>
      </c>
      <c r="CV178" s="25">
        <v>2.2176499999999998E-2</v>
      </c>
      <c r="CW178" s="25">
        <v>7.8113000000000002E-3</v>
      </c>
      <c r="CX178" s="25">
        <v>1.0024999999999999E-2</v>
      </c>
      <c r="CY178" s="25">
        <v>2.6311399999999999E-2</v>
      </c>
      <c r="CZ178" s="25">
        <v>8.4094100000000005E-2</v>
      </c>
      <c r="DA178" s="25">
        <v>9.1036500000000006E-2</v>
      </c>
      <c r="DB178" s="25">
        <v>8.6982599999999993E-2</v>
      </c>
      <c r="DC178" s="25">
        <v>9.6772499999999997E-2</v>
      </c>
      <c r="DD178" s="25">
        <v>6.2066499999999997E-2</v>
      </c>
      <c r="DE178" s="25">
        <v>4.6503799999999998E-2</v>
      </c>
      <c r="DF178" s="25">
        <v>4.59122E-2</v>
      </c>
      <c r="DG178" s="25">
        <v>2.4398199999999998E-2</v>
      </c>
      <c r="DH178" s="25">
        <v>2.5573100000000001E-2</v>
      </c>
      <c r="DI178" s="25">
        <v>2.2948799999999998E-2</v>
      </c>
    </row>
    <row r="179" spans="1:113" x14ac:dyDescent="0.25">
      <c r="A179" t="str">
        <f t="shared" si="2"/>
        <v>All_All_All_All_All_All_44081</v>
      </c>
      <c r="B179" t="s">
        <v>155</v>
      </c>
      <c r="C179" t="s">
        <v>191</v>
      </c>
      <c r="D179" t="s">
        <v>2</v>
      </c>
      <c r="E179" t="s">
        <v>2</v>
      </c>
      <c r="F179" t="s">
        <v>2</v>
      </c>
      <c r="G179" t="s">
        <v>2</v>
      </c>
      <c r="H179" t="s">
        <v>2</v>
      </c>
      <c r="I179" t="s">
        <v>2</v>
      </c>
      <c r="J179" s="11">
        <v>44081</v>
      </c>
      <c r="K179">
        <v>15</v>
      </c>
      <c r="L179">
        <v>18</v>
      </c>
      <c r="M179">
        <v>13706</v>
      </c>
      <c r="N179">
        <v>0</v>
      </c>
      <c r="O179">
        <v>0</v>
      </c>
      <c r="P179">
        <v>0</v>
      </c>
      <c r="Q179">
        <v>0</v>
      </c>
      <c r="R179">
        <v>30.487680000000001</v>
      </c>
      <c r="S179">
        <v>29.578610000000001</v>
      </c>
      <c r="T179">
        <v>29.073599999999999</v>
      </c>
      <c r="U179">
        <v>28.838799999999999</v>
      </c>
      <c r="V179">
        <v>29.174790000000002</v>
      </c>
      <c r="W179">
        <v>30.57666</v>
      </c>
      <c r="X179">
        <v>32.430109999999999</v>
      </c>
      <c r="Y179">
        <v>32.848030000000001</v>
      </c>
      <c r="Z179">
        <v>34.308639999999997</v>
      </c>
      <c r="AA179">
        <v>35.821820000000002</v>
      </c>
      <c r="AB179">
        <v>37.612400000000001</v>
      </c>
      <c r="AC179">
        <v>38.554960000000001</v>
      </c>
      <c r="AD179">
        <v>38.97963</v>
      </c>
      <c r="AE179">
        <v>38.997520000000002</v>
      </c>
      <c r="AF179">
        <v>38.621189999999999</v>
      </c>
      <c r="AG179">
        <v>38.170749999999998</v>
      </c>
      <c r="AH179">
        <v>37.618870000000001</v>
      </c>
      <c r="AI179">
        <v>36.526020000000003</v>
      </c>
      <c r="AJ179">
        <v>34.845979999999997</v>
      </c>
      <c r="AK179">
        <v>34.243580000000001</v>
      </c>
      <c r="AL179">
        <v>32.645899999999997</v>
      </c>
      <c r="AM179">
        <v>31.742940000000001</v>
      </c>
      <c r="AN179">
        <v>30.265270000000001</v>
      </c>
      <c r="AO179">
        <v>29.23621</v>
      </c>
      <c r="AP179">
        <v>72.698899999999995</v>
      </c>
      <c r="AQ179">
        <v>72.001660000000001</v>
      </c>
      <c r="AR179">
        <v>70.944599999999994</v>
      </c>
      <c r="AS179">
        <v>70.193309999999997</v>
      </c>
      <c r="AT179">
        <v>69.358519999999999</v>
      </c>
      <c r="AU179">
        <v>68.611729999999994</v>
      </c>
      <c r="AV179">
        <v>67.978070000000002</v>
      </c>
      <c r="AW179">
        <v>72.168090000000007</v>
      </c>
      <c r="AX179">
        <v>74.271879999999996</v>
      </c>
      <c r="AY179">
        <v>78.230320000000006</v>
      </c>
      <c r="AZ179">
        <v>81.437200000000004</v>
      </c>
      <c r="BA179">
        <v>81.952020000000005</v>
      </c>
      <c r="BB179">
        <v>82.105090000000004</v>
      </c>
      <c r="BC179">
        <v>81.512569999999997</v>
      </c>
      <c r="BD179">
        <v>81.034170000000003</v>
      </c>
      <c r="BE179">
        <v>79.629930000000002</v>
      </c>
      <c r="BF179">
        <v>78.557789999999997</v>
      </c>
      <c r="BG179">
        <v>75.738050000000001</v>
      </c>
      <c r="BH179">
        <v>73.539580000000001</v>
      </c>
      <c r="BI179">
        <v>72.21799</v>
      </c>
      <c r="BJ179">
        <v>71.716669999999993</v>
      </c>
      <c r="BK179">
        <v>71.387249999999995</v>
      </c>
      <c r="BL179">
        <v>71.027079999999998</v>
      </c>
      <c r="BM179">
        <v>70.855350000000001</v>
      </c>
      <c r="BN179">
        <v>-0.2042998</v>
      </c>
      <c r="BO179">
        <v>-0.20769840000000001</v>
      </c>
      <c r="BP179">
        <v>-0.20730380000000001</v>
      </c>
      <c r="BQ179">
        <v>-0.2406314</v>
      </c>
      <c r="BR179">
        <v>-0.13713400000000001</v>
      </c>
      <c r="BS179">
        <v>6.9657200000000002E-2</v>
      </c>
      <c r="BT179">
        <v>0.17493839999999999</v>
      </c>
      <c r="BU179">
        <v>-0.116893</v>
      </c>
      <c r="BV179">
        <v>-0.54812700000000003</v>
      </c>
      <c r="BW179">
        <v>-0.42565550000000002</v>
      </c>
      <c r="BX179">
        <v>-8.6790400000000004E-2</v>
      </c>
      <c r="BY179">
        <v>-4.5738000000000001E-2</v>
      </c>
      <c r="BZ179">
        <v>0.1874305</v>
      </c>
      <c r="CA179">
        <v>0.39202199999999998</v>
      </c>
      <c r="CB179">
        <v>0.70496990000000004</v>
      </c>
      <c r="CC179">
        <v>0.35192679999999998</v>
      </c>
      <c r="CD179">
        <v>0.12825420000000001</v>
      </c>
      <c r="CE179">
        <v>-1.9649900000000001E-2</v>
      </c>
      <c r="CF179">
        <v>0.21461949999999999</v>
      </c>
      <c r="CG179">
        <v>5.9113000000000004E-3</v>
      </c>
      <c r="CH179">
        <v>-0.19589110000000001</v>
      </c>
      <c r="CI179">
        <v>-0.2602081</v>
      </c>
      <c r="CJ179">
        <v>-0.46548820000000002</v>
      </c>
      <c r="CK179">
        <v>-0.4441312</v>
      </c>
      <c r="CL179" s="25">
        <v>3.1523799999999998E-2</v>
      </c>
      <c r="CM179" s="25">
        <v>2.1733700000000002E-2</v>
      </c>
      <c r="CN179" s="25">
        <v>1.9261799999999999E-2</v>
      </c>
      <c r="CO179" s="25">
        <v>1.9139699999999999E-2</v>
      </c>
      <c r="CP179" s="25">
        <v>2.26909E-2</v>
      </c>
      <c r="CQ179" s="25">
        <v>1.7563700000000002E-2</v>
      </c>
      <c r="CR179" s="25">
        <v>2.1879099999999999E-2</v>
      </c>
      <c r="CS179" s="25">
        <v>1.8878900000000001E-2</v>
      </c>
      <c r="CT179" s="25">
        <v>2.06041E-2</v>
      </c>
      <c r="CU179" s="25">
        <v>2.97976E-2</v>
      </c>
      <c r="CV179" s="25">
        <v>3.0484799999999999E-2</v>
      </c>
      <c r="CW179" s="25">
        <v>1.3101399999999999E-2</v>
      </c>
      <c r="CX179" s="25">
        <v>1.7349099999999999E-2</v>
      </c>
      <c r="CY179" s="25">
        <v>4.9990199999999999E-2</v>
      </c>
      <c r="CZ179" s="25">
        <v>7.1981500000000004E-2</v>
      </c>
      <c r="DA179" s="25">
        <v>7.5222600000000001E-2</v>
      </c>
      <c r="DB179" s="25">
        <v>8.0419400000000002E-2</v>
      </c>
      <c r="DC179" s="25">
        <v>0.1227447</v>
      </c>
      <c r="DD179" s="25">
        <v>0.1154382</v>
      </c>
      <c r="DE179" s="25">
        <v>9.0637599999999999E-2</v>
      </c>
      <c r="DF179" s="25">
        <v>7.5646900000000003E-2</v>
      </c>
      <c r="DG179" s="25">
        <v>3.4686599999999998E-2</v>
      </c>
      <c r="DH179" s="25">
        <v>4.0651300000000001E-2</v>
      </c>
      <c r="DI179" s="25">
        <v>3.3205600000000002E-2</v>
      </c>
    </row>
    <row r="180" spans="1:113" x14ac:dyDescent="0.25">
      <c r="A180" t="str">
        <f t="shared" si="2"/>
        <v>All_All_All_All_All_All_44104</v>
      </c>
      <c r="B180" t="s">
        <v>155</v>
      </c>
      <c r="C180" t="s">
        <v>191</v>
      </c>
      <c r="D180" t="s">
        <v>2</v>
      </c>
      <c r="E180" t="s">
        <v>2</v>
      </c>
      <c r="F180" t="s">
        <v>2</v>
      </c>
      <c r="G180" t="s">
        <v>2</v>
      </c>
      <c r="H180" t="s">
        <v>2</v>
      </c>
      <c r="I180" t="s">
        <v>2</v>
      </c>
      <c r="J180" s="11">
        <v>44104</v>
      </c>
      <c r="K180">
        <v>15</v>
      </c>
      <c r="L180">
        <v>18</v>
      </c>
      <c r="M180">
        <v>13768</v>
      </c>
      <c r="N180">
        <v>0</v>
      </c>
      <c r="O180">
        <v>0</v>
      </c>
      <c r="P180">
        <v>0</v>
      </c>
      <c r="Q180">
        <v>0</v>
      </c>
      <c r="R180">
        <v>29.20918</v>
      </c>
      <c r="S180">
        <v>28.320540000000001</v>
      </c>
      <c r="T180">
        <v>27.584150000000001</v>
      </c>
      <c r="U180">
        <v>27.429390000000001</v>
      </c>
      <c r="V180">
        <v>28.136610000000001</v>
      </c>
      <c r="W180">
        <v>30.564959999999999</v>
      </c>
      <c r="X180">
        <v>34.62189</v>
      </c>
      <c r="Y180">
        <v>37.440480000000001</v>
      </c>
      <c r="Z180">
        <v>41.187080000000002</v>
      </c>
      <c r="AA180">
        <v>44.852139999999999</v>
      </c>
      <c r="AB180">
        <v>48.512059999999998</v>
      </c>
      <c r="AC180">
        <v>50.912500000000001</v>
      </c>
      <c r="AD180">
        <v>52.039270000000002</v>
      </c>
      <c r="AE180">
        <v>52.219749999999998</v>
      </c>
      <c r="AF180">
        <v>51.787329999999997</v>
      </c>
      <c r="AG180">
        <v>51.106990000000003</v>
      </c>
      <c r="AH180">
        <v>48.906269999999999</v>
      </c>
      <c r="AI180">
        <v>45.966790000000003</v>
      </c>
      <c r="AJ180">
        <v>42.501429999999999</v>
      </c>
      <c r="AK180">
        <v>40.063749999999999</v>
      </c>
      <c r="AL180">
        <v>37.204720000000002</v>
      </c>
      <c r="AM180">
        <v>35.141039999999997</v>
      </c>
      <c r="AN180">
        <v>32.704239999999999</v>
      </c>
      <c r="AO180">
        <v>30.719460000000002</v>
      </c>
      <c r="AP180">
        <v>66.9923</v>
      </c>
      <c r="AQ180">
        <v>66.733130000000003</v>
      </c>
      <c r="AR180">
        <v>65.941670000000002</v>
      </c>
      <c r="AS180">
        <v>66.97466</v>
      </c>
      <c r="AT180">
        <v>67.135829999999999</v>
      </c>
      <c r="AU180">
        <v>68.328440000000001</v>
      </c>
      <c r="AV180">
        <v>68.831789999999998</v>
      </c>
      <c r="AW180">
        <v>75.079179999999994</v>
      </c>
      <c r="AX180">
        <v>83.235969999999995</v>
      </c>
      <c r="AY180">
        <v>89.046369999999996</v>
      </c>
      <c r="AZ180">
        <v>95.192830000000001</v>
      </c>
      <c r="BA180">
        <v>97.000309999999999</v>
      </c>
      <c r="BB180">
        <v>96.669880000000006</v>
      </c>
      <c r="BC180">
        <v>95.668300000000002</v>
      </c>
      <c r="BD180">
        <v>95.761719999999997</v>
      </c>
      <c r="BE180">
        <v>96.729420000000005</v>
      </c>
      <c r="BF180">
        <v>95.157259999999994</v>
      </c>
      <c r="BG180">
        <v>89.324259999999995</v>
      </c>
      <c r="BH180">
        <v>83.654910000000001</v>
      </c>
      <c r="BI180">
        <v>80.167100000000005</v>
      </c>
      <c r="BJ180">
        <v>76.945369999999997</v>
      </c>
      <c r="BK180">
        <v>74.791120000000006</v>
      </c>
      <c r="BL180">
        <v>72.819640000000007</v>
      </c>
      <c r="BM180">
        <v>71.819940000000003</v>
      </c>
      <c r="BN180">
        <v>-0.1519981</v>
      </c>
      <c r="BO180">
        <v>-0.15090729999999999</v>
      </c>
      <c r="BP180">
        <v>-5.3216100000000002E-2</v>
      </c>
      <c r="BQ180">
        <v>-1.21943E-2</v>
      </c>
      <c r="BR180">
        <v>-2.4715399999999998E-2</v>
      </c>
      <c r="BS180">
        <v>5.3111199999999997E-2</v>
      </c>
      <c r="BT180">
        <v>0.28322789999999998</v>
      </c>
      <c r="BU180">
        <v>0.37223479999999998</v>
      </c>
      <c r="BV180">
        <v>0.1074273</v>
      </c>
      <c r="BW180">
        <v>-0.13743920000000001</v>
      </c>
      <c r="BX180">
        <v>-0.35634850000000001</v>
      </c>
      <c r="BY180">
        <v>-0.23902970000000001</v>
      </c>
      <c r="BZ180">
        <v>-4.2954699999999998E-2</v>
      </c>
      <c r="CA180">
        <v>0.36893959999999998</v>
      </c>
      <c r="CB180">
        <v>0.8412558</v>
      </c>
      <c r="CC180">
        <v>0.52500979999999997</v>
      </c>
      <c r="CD180">
        <v>0.2162201</v>
      </c>
      <c r="CE180">
        <v>0.1793787</v>
      </c>
      <c r="CF180">
        <v>-0.11121109999999999</v>
      </c>
      <c r="CG180">
        <v>-0.32597290000000001</v>
      </c>
      <c r="CH180">
        <v>-0.42916359999999998</v>
      </c>
      <c r="CI180">
        <v>-0.5155132</v>
      </c>
      <c r="CJ180">
        <v>-0.48216900000000001</v>
      </c>
      <c r="CK180">
        <v>-0.36547459999999998</v>
      </c>
      <c r="CL180" s="25">
        <v>1.0583499999999999E-2</v>
      </c>
      <c r="CM180" s="25">
        <v>1.1692900000000001E-2</v>
      </c>
      <c r="CN180" s="25">
        <v>1.01984E-2</v>
      </c>
      <c r="CO180" s="25">
        <v>9.1824999999999997E-3</v>
      </c>
      <c r="CP180" s="25">
        <v>8.2895999999999994E-3</v>
      </c>
      <c r="CQ180" s="25">
        <v>7.7057000000000002E-3</v>
      </c>
      <c r="CR180" s="25">
        <v>9.1841000000000006E-3</v>
      </c>
      <c r="CS180" s="25">
        <v>6.9988000000000003E-3</v>
      </c>
      <c r="CT180" s="25">
        <v>5.4774000000000003E-3</v>
      </c>
      <c r="CU180" s="25">
        <v>7.8475999999999997E-3</v>
      </c>
      <c r="CV180" s="25">
        <v>1.1418299999999999E-2</v>
      </c>
      <c r="CW180" s="25">
        <v>5.2357000000000002E-3</v>
      </c>
      <c r="CX180" s="25">
        <v>7.6886000000000003E-3</v>
      </c>
      <c r="CY180" s="25">
        <v>1.6817700000000001E-2</v>
      </c>
      <c r="CZ180" s="25">
        <v>5.9803299999999997E-2</v>
      </c>
      <c r="DA180" s="25">
        <v>6.7639900000000003E-2</v>
      </c>
      <c r="DB180" s="25">
        <v>7.0104600000000003E-2</v>
      </c>
      <c r="DC180" s="25">
        <v>7.6391899999999999E-2</v>
      </c>
      <c r="DD180" s="25">
        <v>4.4339400000000001E-2</v>
      </c>
      <c r="DE180" s="25">
        <v>3.48983E-2</v>
      </c>
      <c r="DF180" s="25">
        <v>3.3122699999999998E-2</v>
      </c>
      <c r="DG180" s="25">
        <v>1.42601E-2</v>
      </c>
      <c r="DH180" s="25">
        <v>1.47683E-2</v>
      </c>
      <c r="DI180" s="25">
        <v>1.43371E-2</v>
      </c>
    </row>
    <row r="181" spans="1:113" x14ac:dyDescent="0.25">
      <c r="A181" t="str">
        <f t="shared" si="2"/>
        <v>All_All_All_All_All_All_44105</v>
      </c>
      <c r="B181" t="s">
        <v>155</v>
      </c>
      <c r="C181" t="s">
        <v>191</v>
      </c>
      <c r="D181" t="s">
        <v>2</v>
      </c>
      <c r="E181" t="s">
        <v>2</v>
      </c>
      <c r="F181" t="s">
        <v>2</v>
      </c>
      <c r="G181" t="s">
        <v>2</v>
      </c>
      <c r="H181" t="s">
        <v>2</v>
      </c>
      <c r="I181" t="s">
        <v>2</v>
      </c>
      <c r="J181" s="11">
        <v>44105</v>
      </c>
      <c r="K181">
        <v>15</v>
      </c>
      <c r="L181">
        <v>18</v>
      </c>
      <c r="M181">
        <v>13766</v>
      </c>
      <c r="N181">
        <v>0</v>
      </c>
      <c r="O181">
        <v>0</v>
      </c>
      <c r="P181">
        <v>0</v>
      </c>
      <c r="Q181">
        <v>0</v>
      </c>
      <c r="R181">
        <v>29.56447</v>
      </c>
      <c r="S181">
        <v>28.455110000000001</v>
      </c>
      <c r="T181">
        <v>27.78218</v>
      </c>
      <c r="U181">
        <v>27.830939999999998</v>
      </c>
      <c r="V181">
        <v>28.62114</v>
      </c>
      <c r="W181">
        <v>30.907299999999999</v>
      </c>
      <c r="X181">
        <v>34.51005</v>
      </c>
      <c r="Y181">
        <v>36.882449999999999</v>
      </c>
      <c r="Z181">
        <v>40.495190000000001</v>
      </c>
      <c r="AA181">
        <v>44.438209999999998</v>
      </c>
      <c r="AB181">
        <v>48.279209999999999</v>
      </c>
      <c r="AC181">
        <v>50.66863</v>
      </c>
      <c r="AD181">
        <v>51.813760000000002</v>
      </c>
      <c r="AE181">
        <v>52.176499999999997</v>
      </c>
      <c r="AF181">
        <v>50.971029999999999</v>
      </c>
      <c r="AG181">
        <v>50.174799999999998</v>
      </c>
      <c r="AH181">
        <v>48.267710000000001</v>
      </c>
      <c r="AI181">
        <v>45.600630000000002</v>
      </c>
      <c r="AJ181">
        <v>42.366149999999998</v>
      </c>
      <c r="AK181">
        <v>40.039050000000003</v>
      </c>
      <c r="AL181">
        <v>37.324890000000003</v>
      </c>
      <c r="AM181">
        <v>35.386969999999998</v>
      </c>
      <c r="AN181">
        <v>32.816719999999997</v>
      </c>
      <c r="AO181">
        <v>30.417729999999999</v>
      </c>
      <c r="AP181">
        <v>71.452699999999993</v>
      </c>
      <c r="AQ181">
        <v>70.608279999999993</v>
      </c>
      <c r="AR181">
        <v>69.377089999999995</v>
      </c>
      <c r="AS181">
        <v>68.347560000000001</v>
      </c>
      <c r="AT181">
        <v>66.456010000000006</v>
      </c>
      <c r="AU181">
        <v>66.778940000000006</v>
      </c>
      <c r="AV181">
        <v>66.227739999999997</v>
      </c>
      <c r="AW181">
        <v>73.027010000000004</v>
      </c>
      <c r="AX181">
        <v>81.65204</v>
      </c>
      <c r="AY181">
        <v>89.266009999999994</v>
      </c>
      <c r="AZ181">
        <v>95.037199999999999</v>
      </c>
      <c r="BA181">
        <v>97.821359999999999</v>
      </c>
      <c r="BB181">
        <v>98.679310000000001</v>
      </c>
      <c r="BC181">
        <v>98.333060000000003</v>
      </c>
      <c r="BD181">
        <v>96.117019999999997</v>
      </c>
      <c r="BE181">
        <v>94.201130000000006</v>
      </c>
      <c r="BF181">
        <v>92.491290000000006</v>
      </c>
      <c r="BG181">
        <v>87.638599999999997</v>
      </c>
      <c r="BH181">
        <v>81.478660000000005</v>
      </c>
      <c r="BI181">
        <v>76.659869999999998</v>
      </c>
      <c r="BJ181">
        <v>74.19256</v>
      </c>
      <c r="BK181">
        <v>72.768609999999995</v>
      </c>
      <c r="BL181">
        <v>70.600380000000001</v>
      </c>
      <c r="BM181">
        <v>68.638800000000003</v>
      </c>
      <c r="BN181">
        <v>-0.24795629999999999</v>
      </c>
      <c r="BO181">
        <v>-0.21142530000000001</v>
      </c>
      <c r="BP181">
        <v>-4.9131599999999997E-2</v>
      </c>
      <c r="BQ181">
        <v>-2.91696E-2</v>
      </c>
      <c r="BR181">
        <v>-7.2665999999999998E-3</v>
      </c>
      <c r="BS181">
        <v>8.8329099999999994E-2</v>
      </c>
      <c r="BT181">
        <v>0.28005200000000002</v>
      </c>
      <c r="BU181">
        <v>0.31033309999999997</v>
      </c>
      <c r="BV181">
        <v>4.9252700000000003E-2</v>
      </c>
      <c r="BW181">
        <v>-9.9007499999999998E-2</v>
      </c>
      <c r="BX181">
        <v>-0.359985</v>
      </c>
      <c r="BY181">
        <v>-0.2390922</v>
      </c>
      <c r="BZ181">
        <v>-5.2532700000000002E-2</v>
      </c>
      <c r="CA181">
        <v>0.37954769999999999</v>
      </c>
      <c r="CB181">
        <v>0.84413110000000002</v>
      </c>
      <c r="CC181">
        <v>0.53004569999999995</v>
      </c>
      <c r="CD181">
        <v>0.2166941</v>
      </c>
      <c r="CE181">
        <v>0.1890908</v>
      </c>
      <c r="CF181">
        <v>-4.0190299999999998E-2</v>
      </c>
      <c r="CG181">
        <v>-0.23702319999999999</v>
      </c>
      <c r="CH181">
        <v>-0.36834070000000002</v>
      </c>
      <c r="CI181">
        <v>-0.3454797</v>
      </c>
      <c r="CJ181">
        <v>-0.36495040000000001</v>
      </c>
      <c r="CK181">
        <v>-0.25444739999999999</v>
      </c>
      <c r="CL181" s="25">
        <v>9.6828000000000001E-3</v>
      </c>
      <c r="CM181" s="25">
        <v>1.0372899999999999E-2</v>
      </c>
      <c r="CN181" s="25">
        <v>8.5059999999999997E-3</v>
      </c>
      <c r="CO181" s="25">
        <v>8.6277999999999997E-3</v>
      </c>
      <c r="CP181" s="25">
        <v>8.6990000000000001E-3</v>
      </c>
      <c r="CQ181" s="25">
        <v>8.1204999999999992E-3</v>
      </c>
      <c r="CR181" s="25">
        <v>8.9253000000000006E-3</v>
      </c>
      <c r="CS181" s="25">
        <v>6.4619999999999999E-3</v>
      </c>
      <c r="CT181" s="25">
        <v>5.4822999999999998E-3</v>
      </c>
      <c r="CU181" s="25">
        <v>7.7670999999999999E-3</v>
      </c>
      <c r="CV181" s="25">
        <v>9.9431999999999993E-3</v>
      </c>
      <c r="CW181" s="25">
        <v>5.7326E-3</v>
      </c>
      <c r="CX181" s="25">
        <v>8.5240000000000003E-3</v>
      </c>
      <c r="CY181" s="25">
        <v>1.9379500000000001E-2</v>
      </c>
      <c r="CZ181" s="25">
        <v>6.3162999999999997E-2</v>
      </c>
      <c r="DA181" s="25">
        <v>6.3126000000000002E-2</v>
      </c>
      <c r="DB181" s="25">
        <v>6.1231800000000003E-2</v>
      </c>
      <c r="DC181" s="25">
        <v>6.8868200000000004E-2</v>
      </c>
      <c r="DD181" s="25">
        <v>3.6021499999999998E-2</v>
      </c>
      <c r="DE181" s="25">
        <v>2.55908E-2</v>
      </c>
      <c r="DF181" s="25">
        <v>2.7353499999999999E-2</v>
      </c>
      <c r="DG181" s="25">
        <v>1.4817500000000001E-2</v>
      </c>
      <c r="DH181" s="25">
        <v>1.49052E-2</v>
      </c>
      <c r="DI181" s="25">
        <v>1.4424899999999999E-2</v>
      </c>
    </row>
    <row r="182" spans="1:113" x14ac:dyDescent="0.25">
      <c r="A182" t="str">
        <f t="shared" si="2"/>
        <v>All_All_All_All_No_0 to 199.99 kW_44060</v>
      </c>
      <c r="B182" t="s">
        <v>155</v>
      </c>
      <c r="C182" t="s">
        <v>221</v>
      </c>
      <c r="D182" t="s">
        <v>2</v>
      </c>
      <c r="E182" t="s">
        <v>2</v>
      </c>
      <c r="F182" t="s">
        <v>2</v>
      </c>
      <c r="G182" t="s">
        <v>2</v>
      </c>
      <c r="H182" t="s">
        <v>206</v>
      </c>
      <c r="I182" t="s">
        <v>212</v>
      </c>
      <c r="J182" s="11">
        <v>44060</v>
      </c>
      <c r="K182">
        <v>15</v>
      </c>
      <c r="L182">
        <v>18</v>
      </c>
      <c r="M182">
        <v>6218</v>
      </c>
      <c r="N182">
        <v>0</v>
      </c>
      <c r="O182">
        <v>0</v>
      </c>
      <c r="P182">
        <v>0</v>
      </c>
      <c r="Q182">
        <v>0</v>
      </c>
      <c r="R182">
        <v>14.93619</v>
      </c>
      <c r="S182">
        <v>14.53429</v>
      </c>
      <c r="T182">
        <v>14.38602</v>
      </c>
      <c r="U182">
        <v>14.4556</v>
      </c>
      <c r="V182">
        <v>15.035159999999999</v>
      </c>
      <c r="W182">
        <v>16.694479999999999</v>
      </c>
      <c r="X182">
        <v>19.125579999999999</v>
      </c>
      <c r="Y182">
        <v>21.138280000000002</v>
      </c>
      <c r="Z182">
        <v>23.18085</v>
      </c>
      <c r="AA182">
        <v>24.736969999999999</v>
      </c>
      <c r="AB182">
        <v>25.864039999999999</v>
      </c>
      <c r="AC182">
        <v>27.203890000000001</v>
      </c>
      <c r="AD182">
        <v>27.819890000000001</v>
      </c>
      <c r="AE182">
        <v>28.431539999999998</v>
      </c>
      <c r="AF182">
        <v>28.659330000000001</v>
      </c>
      <c r="AG182">
        <v>28.360520000000001</v>
      </c>
      <c r="AH182">
        <v>27.303560000000001</v>
      </c>
      <c r="AI182">
        <v>25.601279999999999</v>
      </c>
      <c r="AJ182">
        <v>23.103549999999998</v>
      </c>
      <c r="AK182">
        <v>21.784020000000002</v>
      </c>
      <c r="AL182">
        <v>20.73593</v>
      </c>
      <c r="AM182">
        <v>19.1174</v>
      </c>
      <c r="AN182">
        <v>17.346599999999999</v>
      </c>
      <c r="AO182">
        <v>16.10915</v>
      </c>
      <c r="AP182">
        <v>71.676400000000001</v>
      </c>
      <c r="AQ182">
        <v>71.247540000000001</v>
      </c>
      <c r="AR182">
        <v>70.371489999999994</v>
      </c>
      <c r="AS182">
        <v>70.387889999999999</v>
      </c>
      <c r="AT182">
        <v>70.976079999999996</v>
      </c>
      <c r="AU182">
        <v>71.825000000000003</v>
      </c>
      <c r="AV182">
        <v>72.541240000000002</v>
      </c>
      <c r="AW182">
        <v>74.612539999999996</v>
      </c>
      <c r="AX182">
        <v>76.329909999999998</v>
      </c>
      <c r="AY182">
        <v>78.059560000000005</v>
      </c>
      <c r="AZ182">
        <v>82.377629999999996</v>
      </c>
      <c r="BA182">
        <v>86.087519999999998</v>
      </c>
      <c r="BB182">
        <v>87.111469999999997</v>
      </c>
      <c r="BC182">
        <v>88.539689999999993</v>
      </c>
      <c r="BD182">
        <v>90.2637</v>
      </c>
      <c r="BE182">
        <v>89.278559999999999</v>
      </c>
      <c r="BF182">
        <v>87.030889999999999</v>
      </c>
      <c r="BG182">
        <v>85.054079999999999</v>
      </c>
      <c r="BH182">
        <v>80.330730000000003</v>
      </c>
      <c r="BI182">
        <v>76.434139999999999</v>
      </c>
      <c r="BJ182">
        <v>74.467190000000002</v>
      </c>
      <c r="BK182">
        <v>73.344560000000001</v>
      </c>
      <c r="BL182">
        <v>72.829329999999999</v>
      </c>
      <c r="BM182">
        <v>72.412930000000003</v>
      </c>
      <c r="BN182">
        <v>-0.20447280000000001</v>
      </c>
      <c r="BO182">
        <v>-0.14929719999999999</v>
      </c>
      <c r="BP182">
        <v>-0.11810039999999999</v>
      </c>
      <c r="BQ182">
        <v>-0.1171909</v>
      </c>
      <c r="BR182">
        <v>-0.10134899999999999</v>
      </c>
      <c r="BS182">
        <v>-4.0489600000000001E-2</v>
      </c>
      <c r="BT182">
        <v>0.14431849999999999</v>
      </c>
      <c r="BU182">
        <v>5.1031699999999999E-2</v>
      </c>
      <c r="BV182">
        <v>-0.24011099999999999</v>
      </c>
      <c r="BW182">
        <v>-0.23194149999999999</v>
      </c>
      <c r="BX182">
        <v>-4.4938600000000002E-2</v>
      </c>
      <c r="BY182">
        <v>1.6194900000000002E-2</v>
      </c>
      <c r="BZ182">
        <v>8.7991399999999997E-2</v>
      </c>
      <c r="CA182">
        <v>0.1547125</v>
      </c>
      <c r="CB182">
        <v>0.21055099999999999</v>
      </c>
      <c r="CC182">
        <v>8.3587300000000003E-2</v>
      </c>
      <c r="CD182">
        <v>-3.2531699999999997E-2</v>
      </c>
      <c r="CE182">
        <v>-0.1097595</v>
      </c>
      <c r="CF182">
        <v>-0.1181445</v>
      </c>
      <c r="CG182">
        <v>-0.27500869999999999</v>
      </c>
      <c r="CH182">
        <v>-0.31730649999999999</v>
      </c>
      <c r="CI182">
        <v>-0.30315769999999997</v>
      </c>
      <c r="CJ182">
        <v>-0.3037146</v>
      </c>
      <c r="CK182">
        <v>-0.31705660000000002</v>
      </c>
      <c r="CL182" s="25">
        <v>2.1976999999999999E-3</v>
      </c>
      <c r="CM182" s="25">
        <v>2.0577E-3</v>
      </c>
      <c r="CN182" s="25">
        <v>2.0414000000000001E-3</v>
      </c>
      <c r="CO182" s="25">
        <v>2.1549999999999998E-3</v>
      </c>
      <c r="CP182" s="25">
        <v>2.3693E-3</v>
      </c>
      <c r="CQ182" s="25">
        <v>2.6660999999999998E-3</v>
      </c>
      <c r="CR182" s="25">
        <v>2.7201999999999999E-3</v>
      </c>
      <c r="CS182" s="25">
        <v>2.5022E-3</v>
      </c>
      <c r="CT182" s="25">
        <v>2.0387999999999999E-3</v>
      </c>
      <c r="CU182" s="25">
        <v>1.3247000000000001E-3</v>
      </c>
      <c r="CV182" s="25">
        <v>4.3370000000000003E-4</v>
      </c>
      <c r="CW182" s="25">
        <v>1.5109999999999999E-4</v>
      </c>
      <c r="CX182" s="25">
        <v>3.5849999999999999E-4</v>
      </c>
      <c r="CY182" s="25">
        <v>1.0168E-3</v>
      </c>
      <c r="CZ182" s="25">
        <v>1.8454999999999999E-3</v>
      </c>
      <c r="DA182" s="25">
        <v>2.5333E-3</v>
      </c>
      <c r="DB182" s="25">
        <v>3.0888999999999999E-3</v>
      </c>
      <c r="DC182" s="25">
        <v>3.8073999999999998E-3</v>
      </c>
      <c r="DD182" s="25">
        <v>4.4979E-3</v>
      </c>
      <c r="DE182" s="25">
        <v>4.2668000000000003E-3</v>
      </c>
      <c r="DF182" s="25">
        <v>3.5209E-3</v>
      </c>
      <c r="DG182" s="25">
        <v>2.6272999999999999E-3</v>
      </c>
      <c r="DH182" s="25">
        <v>2.4437999999999999E-3</v>
      </c>
      <c r="DI182" s="25">
        <v>2.3860999999999999E-3</v>
      </c>
    </row>
    <row r="183" spans="1:113" x14ac:dyDescent="0.25">
      <c r="A183" t="str">
        <f t="shared" si="2"/>
        <v>All_All_All_All_No_0 to 199.99 kW_44061</v>
      </c>
      <c r="B183" t="s">
        <v>155</v>
      </c>
      <c r="C183" t="s">
        <v>221</v>
      </c>
      <c r="D183" t="s">
        <v>2</v>
      </c>
      <c r="E183" t="s">
        <v>2</v>
      </c>
      <c r="F183" t="s">
        <v>2</v>
      </c>
      <c r="G183" t="s">
        <v>2</v>
      </c>
      <c r="H183" t="s">
        <v>206</v>
      </c>
      <c r="I183" t="s">
        <v>212</v>
      </c>
      <c r="J183" s="11">
        <v>44061</v>
      </c>
      <c r="K183">
        <v>15</v>
      </c>
      <c r="L183">
        <v>18</v>
      </c>
      <c r="M183">
        <v>6206</v>
      </c>
      <c r="N183">
        <v>0</v>
      </c>
      <c r="O183">
        <v>0</v>
      </c>
      <c r="P183">
        <v>0</v>
      </c>
      <c r="Q183">
        <v>0</v>
      </c>
      <c r="R183">
        <v>15.322929999999999</v>
      </c>
      <c r="S183">
        <v>14.851570000000001</v>
      </c>
      <c r="T183">
        <v>14.633089999999999</v>
      </c>
      <c r="U183">
        <v>14.67595</v>
      </c>
      <c r="V183">
        <v>15.23441</v>
      </c>
      <c r="W183">
        <v>16.918769999999999</v>
      </c>
      <c r="X183">
        <v>19.22344</v>
      </c>
      <c r="Y183">
        <v>21.47673</v>
      </c>
      <c r="Z183">
        <v>24.156020000000002</v>
      </c>
      <c r="AA183">
        <v>26.604710000000001</v>
      </c>
      <c r="AB183">
        <v>28.62903</v>
      </c>
      <c r="AC183">
        <v>29.956620000000001</v>
      </c>
      <c r="AD183">
        <v>30.394629999999999</v>
      </c>
      <c r="AE183">
        <v>29.941210000000002</v>
      </c>
      <c r="AF183">
        <v>29.118600000000001</v>
      </c>
      <c r="AG183">
        <v>28.54232</v>
      </c>
      <c r="AH183">
        <v>27.616759999999999</v>
      </c>
      <c r="AI183">
        <v>25.82572</v>
      </c>
      <c r="AJ183">
        <v>23.23423</v>
      </c>
      <c r="AK183">
        <v>22.138380000000002</v>
      </c>
      <c r="AL183">
        <v>21.157019999999999</v>
      </c>
      <c r="AM183">
        <v>19.52131</v>
      </c>
      <c r="AN183">
        <v>17.641729999999999</v>
      </c>
      <c r="AO183">
        <v>16.400210000000001</v>
      </c>
      <c r="AP183">
        <v>71.961600000000004</v>
      </c>
      <c r="AQ183">
        <v>71.73818</v>
      </c>
      <c r="AR183">
        <v>71.617260000000002</v>
      </c>
      <c r="AS183">
        <v>71.905550000000005</v>
      </c>
      <c r="AT183">
        <v>72.463130000000007</v>
      </c>
      <c r="AU183">
        <v>72.932720000000003</v>
      </c>
      <c r="AV183">
        <v>73.571299999999994</v>
      </c>
      <c r="AW183">
        <v>77.742279999999994</v>
      </c>
      <c r="AX183">
        <v>81.389809999999997</v>
      </c>
      <c r="AY183">
        <v>87.841949999999997</v>
      </c>
      <c r="AZ183">
        <v>91.306139999999999</v>
      </c>
      <c r="BA183">
        <v>94.443979999999996</v>
      </c>
      <c r="BB183">
        <v>94.325630000000004</v>
      </c>
      <c r="BC183">
        <v>87.472809999999996</v>
      </c>
      <c r="BD183">
        <v>86.002840000000006</v>
      </c>
      <c r="BE183">
        <v>85.882320000000007</v>
      </c>
      <c r="BF183">
        <v>86.350489999999994</v>
      </c>
      <c r="BG183">
        <v>83.962130000000002</v>
      </c>
      <c r="BH183">
        <v>80.371589999999998</v>
      </c>
      <c r="BI183">
        <v>77.741290000000006</v>
      </c>
      <c r="BJ183">
        <v>75.871610000000004</v>
      </c>
      <c r="BK183">
        <v>74.937970000000007</v>
      </c>
      <c r="BL183">
        <v>74.338939999999994</v>
      </c>
      <c r="BM183">
        <v>73.527479999999997</v>
      </c>
      <c r="BN183">
        <v>-0.19721939999999999</v>
      </c>
      <c r="BO183">
        <v>-0.16433590000000001</v>
      </c>
      <c r="BP183">
        <v>-0.14514679999999999</v>
      </c>
      <c r="BQ183">
        <v>-0.1467861</v>
      </c>
      <c r="BR183">
        <v>-0.1265606</v>
      </c>
      <c r="BS183">
        <v>-1.2357699999999999E-2</v>
      </c>
      <c r="BT183">
        <v>0.17822379999999999</v>
      </c>
      <c r="BU183">
        <v>0.16481419999999999</v>
      </c>
      <c r="BV183">
        <v>-2.44522E-2</v>
      </c>
      <c r="BW183">
        <v>-9.1456200000000001E-2</v>
      </c>
      <c r="BX183">
        <v>-5.01278E-2</v>
      </c>
      <c r="BY183">
        <v>4.9204000000000001E-3</v>
      </c>
      <c r="BZ183">
        <v>8.0137399999999998E-2</v>
      </c>
      <c r="CA183">
        <v>0.1630414</v>
      </c>
      <c r="CB183">
        <v>0.2489691</v>
      </c>
      <c r="CC183">
        <v>9.9131999999999998E-2</v>
      </c>
      <c r="CD183">
        <v>-2.8246299999999998E-2</v>
      </c>
      <c r="CE183">
        <v>-8.6932300000000004E-2</v>
      </c>
      <c r="CF183">
        <v>-0.1229304</v>
      </c>
      <c r="CG183">
        <v>-0.31629180000000001</v>
      </c>
      <c r="CH183">
        <v>-0.36198399999999997</v>
      </c>
      <c r="CI183">
        <v>-0.36386259999999998</v>
      </c>
      <c r="CJ183">
        <v>-0.3599793</v>
      </c>
      <c r="CK183">
        <v>-0.34084730000000002</v>
      </c>
      <c r="CL183" s="25">
        <v>2.5079999999999998E-3</v>
      </c>
      <c r="CM183" s="25">
        <v>2.3429000000000002E-3</v>
      </c>
      <c r="CN183" s="25">
        <v>2.2679000000000002E-3</v>
      </c>
      <c r="CO183" s="25">
        <v>2.3352999999999998E-3</v>
      </c>
      <c r="CP183" s="25">
        <v>2.5056000000000002E-3</v>
      </c>
      <c r="CQ183" s="25">
        <v>2.9960999999999998E-3</v>
      </c>
      <c r="CR183" s="25">
        <v>3.3192E-3</v>
      </c>
      <c r="CS183" s="25">
        <v>2.7507999999999999E-3</v>
      </c>
      <c r="CT183" s="25">
        <v>1.9968E-3</v>
      </c>
      <c r="CU183" s="25">
        <v>1.0947000000000001E-3</v>
      </c>
      <c r="CV183" s="25">
        <v>3.5199999999999999E-4</v>
      </c>
      <c r="CW183" s="25">
        <v>1.2990000000000001E-4</v>
      </c>
      <c r="CX183" s="25">
        <v>3.4729999999999999E-4</v>
      </c>
      <c r="CY183" s="25">
        <v>1.0935999999999999E-3</v>
      </c>
      <c r="CZ183" s="25">
        <v>2.4459999999999998E-3</v>
      </c>
      <c r="DA183" s="25">
        <v>3.1591000000000002E-3</v>
      </c>
      <c r="DB183" s="25">
        <v>3.6473999999999999E-3</v>
      </c>
      <c r="DC183" s="25">
        <v>4.5696000000000001E-3</v>
      </c>
      <c r="DD183" s="25">
        <v>5.2918000000000001E-3</v>
      </c>
      <c r="DE183" s="25">
        <v>4.9823000000000003E-3</v>
      </c>
      <c r="DF183" s="25">
        <v>4.3384000000000001E-3</v>
      </c>
      <c r="DG183" s="25">
        <v>3.4968E-3</v>
      </c>
      <c r="DH183" s="25">
        <v>3.2079999999999999E-3</v>
      </c>
      <c r="DI183" s="25">
        <v>2.8674999999999998E-3</v>
      </c>
    </row>
    <row r="184" spans="1:113" x14ac:dyDescent="0.25">
      <c r="A184" t="str">
        <f t="shared" si="2"/>
        <v>All_All_All_All_No_0 to 199.99 kW_44062</v>
      </c>
      <c r="B184" t="s">
        <v>155</v>
      </c>
      <c r="C184" t="s">
        <v>221</v>
      </c>
      <c r="D184" t="s">
        <v>2</v>
      </c>
      <c r="E184" t="s">
        <v>2</v>
      </c>
      <c r="F184" t="s">
        <v>2</v>
      </c>
      <c r="G184" t="s">
        <v>2</v>
      </c>
      <c r="H184" t="s">
        <v>206</v>
      </c>
      <c r="I184" t="s">
        <v>212</v>
      </c>
      <c r="J184" s="11">
        <v>44062</v>
      </c>
      <c r="K184">
        <v>15</v>
      </c>
      <c r="L184">
        <v>18</v>
      </c>
      <c r="M184">
        <v>6205</v>
      </c>
      <c r="N184">
        <v>0</v>
      </c>
      <c r="O184">
        <v>0</v>
      </c>
      <c r="P184">
        <v>0</v>
      </c>
      <c r="Q184">
        <v>0</v>
      </c>
      <c r="R184">
        <v>15.550380000000001</v>
      </c>
      <c r="S184">
        <v>15.0992</v>
      </c>
      <c r="T184">
        <v>14.92914</v>
      </c>
      <c r="U184">
        <v>14.971679999999999</v>
      </c>
      <c r="V184">
        <v>15.519740000000001</v>
      </c>
      <c r="W184">
        <v>17.04251</v>
      </c>
      <c r="X184">
        <v>19.209510000000002</v>
      </c>
      <c r="Y184">
        <v>21.431930000000001</v>
      </c>
      <c r="Z184">
        <v>24.128900000000002</v>
      </c>
      <c r="AA184">
        <v>26.421980000000001</v>
      </c>
      <c r="AB184">
        <v>28.056730000000002</v>
      </c>
      <c r="AC184">
        <v>28.87837</v>
      </c>
      <c r="AD184">
        <v>29.12482</v>
      </c>
      <c r="AE184">
        <v>29.280840000000001</v>
      </c>
      <c r="AF184">
        <v>29.17849</v>
      </c>
      <c r="AG184">
        <v>28.685860000000002</v>
      </c>
      <c r="AH184">
        <v>27.791799999999999</v>
      </c>
      <c r="AI184">
        <v>26.061229999999998</v>
      </c>
      <c r="AJ184">
        <v>23.551919999999999</v>
      </c>
      <c r="AK184">
        <v>22.28332</v>
      </c>
      <c r="AL184">
        <v>21.183869999999999</v>
      </c>
      <c r="AM184">
        <v>19.601130000000001</v>
      </c>
      <c r="AN184">
        <v>17.685310000000001</v>
      </c>
      <c r="AO184">
        <v>16.422470000000001</v>
      </c>
      <c r="AP184">
        <v>73.412199999999999</v>
      </c>
      <c r="AQ184">
        <v>72.956090000000003</v>
      </c>
      <c r="AR184">
        <v>73.010429999999999</v>
      </c>
      <c r="AS184">
        <v>72.269229999999993</v>
      </c>
      <c r="AT184">
        <v>72.138599999999997</v>
      </c>
      <c r="AU184">
        <v>71.470759999999999</v>
      </c>
      <c r="AV184">
        <v>72.136859999999999</v>
      </c>
      <c r="AW184">
        <v>76.261309999999995</v>
      </c>
      <c r="AX184">
        <v>81.36009</v>
      </c>
      <c r="AY184">
        <v>85.131929999999997</v>
      </c>
      <c r="AZ184">
        <v>87.676090000000002</v>
      </c>
      <c r="BA184">
        <v>89.113200000000006</v>
      </c>
      <c r="BB184">
        <v>88.247969999999995</v>
      </c>
      <c r="BC184">
        <v>88.540840000000003</v>
      </c>
      <c r="BD184">
        <v>87.678880000000007</v>
      </c>
      <c r="BE184">
        <v>87.523719999999997</v>
      </c>
      <c r="BF184">
        <v>86.742679999999993</v>
      </c>
      <c r="BG184">
        <v>84.833209999999994</v>
      </c>
      <c r="BH184">
        <v>79.781620000000004</v>
      </c>
      <c r="BI184">
        <v>76.341880000000003</v>
      </c>
      <c r="BJ184">
        <v>74.969809999999995</v>
      </c>
      <c r="BK184">
        <v>74.551410000000004</v>
      </c>
      <c r="BL184">
        <v>73.364819999999995</v>
      </c>
      <c r="BM184">
        <v>73.126940000000005</v>
      </c>
      <c r="BN184">
        <v>-0.21008830000000001</v>
      </c>
      <c r="BO184">
        <v>-0.1835571</v>
      </c>
      <c r="BP184">
        <v>-0.1620566</v>
      </c>
      <c r="BQ184">
        <v>-0.14800779999999999</v>
      </c>
      <c r="BR184">
        <v>-0.12372279999999999</v>
      </c>
      <c r="BS184">
        <v>-3.38059E-2</v>
      </c>
      <c r="BT184">
        <v>0.15741520000000001</v>
      </c>
      <c r="BU184">
        <v>0.13005340000000001</v>
      </c>
      <c r="BV184">
        <v>-3.8363599999999998E-2</v>
      </c>
      <c r="BW184">
        <v>-0.12668470000000001</v>
      </c>
      <c r="BX184">
        <v>-4.7905000000000003E-2</v>
      </c>
      <c r="BY184">
        <v>1.30879E-2</v>
      </c>
      <c r="BZ184">
        <v>8.7878100000000001E-2</v>
      </c>
      <c r="CA184">
        <v>0.1572239</v>
      </c>
      <c r="CB184">
        <v>0.2303354</v>
      </c>
      <c r="CC184">
        <v>8.7557200000000002E-2</v>
      </c>
      <c r="CD184">
        <v>-3.4445200000000002E-2</v>
      </c>
      <c r="CE184">
        <v>-0.1073813</v>
      </c>
      <c r="CF184">
        <v>-0.10395359999999999</v>
      </c>
      <c r="CG184">
        <v>-0.26978849999999999</v>
      </c>
      <c r="CH184">
        <v>-0.33201120000000001</v>
      </c>
      <c r="CI184">
        <v>-0.33432200000000001</v>
      </c>
      <c r="CJ184">
        <v>-0.2966027</v>
      </c>
      <c r="CK184">
        <v>-0.3134188</v>
      </c>
      <c r="CL184" s="25">
        <v>2.1243E-3</v>
      </c>
      <c r="CM184" s="25">
        <v>1.9678999999999999E-3</v>
      </c>
      <c r="CN184" s="25">
        <v>1.957E-3</v>
      </c>
      <c r="CO184" s="25">
        <v>1.9395E-3</v>
      </c>
      <c r="CP184" s="25">
        <v>2.0701000000000001E-3</v>
      </c>
      <c r="CQ184" s="25">
        <v>2.4325000000000002E-3</v>
      </c>
      <c r="CR184" s="25">
        <v>2.5909000000000001E-3</v>
      </c>
      <c r="CS184" s="25">
        <v>2.2033000000000001E-3</v>
      </c>
      <c r="CT184" s="25">
        <v>1.7175999999999999E-3</v>
      </c>
      <c r="CU184" s="25">
        <v>1.0328E-3</v>
      </c>
      <c r="CV184" s="25">
        <v>3.6329999999999999E-4</v>
      </c>
      <c r="CW184" s="25">
        <v>1.3860000000000001E-4</v>
      </c>
      <c r="CX184" s="25">
        <v>3.8470000000000003E-4</v>
      </c>
      <c r="CY184" s="25">
        <v>1.0949E-3</v>
      </c>
      <c r="CZ184" s="25">
        <v>2.0950000000000001E-3</v>
      </c>
      <c r="DA184" s="25">
        <v>2.7388E-3</v>
      </c>
      <c r="DB184" s="25">
        <v>3.4634000000000002E-3</v>
      </c>
      <c r="DC184" s="25">
        <v>4.2586999999999998E-3</v>
      </c>
      <c r="DD184" s="25">
        <v>5.0289999999999996E-3</v>
      </c>
      <c r="DE184" s="25">
        <v>4.7296999999999999E-3</v>
      </c>
      <c r="DF184" s="25">
        <v>3.9347000000000002E-3</v>
      </c>
      <c r="DG184" s="25">
        <v>2.9905999999999999E-3</v>
      </c>
      <c r="DH184" s="25">
        <v>2.653E-3</v>
      </c>
      <c r="DI184" s="25">
        <v>2.4884999999999998E-3</v>
      </c>
    </row>
    <row r="185" spans="1:113" x14ac:dyDescent="0.25">
      <c r="A185" t="str">
        <f t="shared" si="2"/>
        <v>All_All_All_All_No_0 to 199.99 kW_44063</v>
      </c>
      <c r="B185" t="s">
        <v>155</v>
      </c>
      <c r="C185" t="s">
        <v>221</v>
      </c>
      <c r="D185" t="s">
        <v>2</v>
      </c>
      <c r="E185" t="s">
        <v>2</v>
      </c>
      <c r="F185" t="s">
        <v>2</v>
      </c>
      <c r="G185" t="s">
        <v>2</v>
      </c>
      <c r="H185" t="s">
        <v>206</v>
      </c>
      <c r="I185" t="s">
        <v>212</v>
      </c>
      <c r="J185" s="11">
        <v>44063</v>
      </c>
      <c r="K185">
        <v>15</v>
      </c>
      <c r="L185">
        <v>18</v>
      </c>
      <c r="M185">
        <v>6346</v>
      </c>
      <c r="N185">
        <v>0</v>
      </c>
      <c r="O185">
        <v>0</v>
      </c>
      <c r="P185">
        <v>0</v>
      </c>
      <c r="Q185">
        <v>0</v>
      </c>
      <c r="R185">
        <v>15.51492</v>
      </c>
      <c r="S185">
        <v>15.051019999999999</v>
      </c>
      <c r="T185">
        <v>14.837400000000001</v>
      </c>
      <c r="U185">
        <v>14.89922</v>
      </c>
      <c r="V185">
        <v>15.479939999999999</v>
      </c>
      <c r="W185">
        <v>17.039059999999999</v>
      </c>
      <c r="X185">
        <v>19.09272</v>
      </c>
      <c r="Y185">
        <v>21.099799999999998</v>
      </c>
      <c r="Z185">
        <v>23.70767</v>
      </c>
      <c r="AA185">
        <v>26.067270000000001</v>
      </c>
      <c r="AB185">
        <v>27.664529999999999</v>
      </c>
      <c r="AC185">
        <v>28.455359999999999</v>
      </c>
      <c r="AD185">
        <v>28.951070000000001</v>
      </c>
      <c r="AE185">
        <v>29.445139999999999</v>
      </c>
      <c r="AF185">
        <v>29.413959999999999</v>
      </c>
      <c r="AG185">
        <v>28.76671</v>
      </c>
      <c r="AH185">
        <v>27.226389999999999</v>
      </c>
      <c r="AI185">
        <v>25.19605</v>
      </c>
      <c r="AJ185">
        <v>22.754349999999999</v>
      </c>
      <c r="AK185">
        <v>21.87894</v>
      </c>
      <c r="AL185">
        <v>20.799469999999999</v>
      </c>
      <c r="AM185">
        <v>19.20355</v>
      </c>
      <c r="AN185">
        <v>17.3736</v>
      </c>
      <c r="AO185">
        <v>16.093050000000002</v>
      </c>
      <c r="AP185">
        <v>72.465199999999996</v>
      </c>
      <c r="AQ185">
        <v>71.67107</v>
      </c>
      <c r="AR185">
        <v>71.594999999999999</v>
      </c>
      <c r="AS185">
        <v>71.822000000000003</v>
      </c>
      <c r="AT185">
        <v>71.018410000000003</v>
      </c>
      <c r="AU185">
        <v>71.315359999999998</v>
      </c>
      <c r="AV185">
        <v>71.561729999999997</v>
      </c>
      <c r="AW185">
        <v>74.27955</v>
      </c>
      <c r="AX185">
        <v>78.977010000000007</v>
      </c>
      <c r="AY185">
        <v>83.98751</v>
      </c>
      <c r="AZ185">
        <v>86.060919999999996</v>
      </c>
      <c r="BA185">
        <v>87.096890000000002</v>
      </c>
      <c r="BB185">
        <v>88.994129999999998</v>
      </c>
      <c r="BC185">
        <v>90.664090000000002</v>
      </c>
      <c r="BD185">
        <v>90.123239999999996</v>
      </c>
      <c r="BE185">
        <v>86.420389999999998</v>
      </c>
      <c r="BF185">
        <v>81.118510000000001</v>
      </c>
      <c r="BG185">
        <v>78.518159999999995</v>
      </c>
      <c r="BH185">
        <v>76.558070000000001</v>
      </c>
      <c r="BI185">
        <v>74.948809999999995</v>
      </c>
      <c r="BJ185">
        <v>72.969009999999997</v>
      </c>
      <c r="BK185">
        <v>72.481840000000005</v>
      </c>
      <c r="BL185">
        <v>72.168170000000003</v>
      </c>
      <c r="BM185">
        <v>71.379459999999995</v>
      </c>
      <c r="BN185">
        <v>-0.19346849999999999</v>
      </c>
      <c r="BO185">
        <v>-0.15665309999999999</v>
      </c>
      <c r="BP185">
        <v>-0.13643930000000001</v>
      </c>
      <c r="BQ185">
        <v>-0.15622179999999999</v>
      </c>
      <c r="BR185">
        <v>-0.1194281</v>
      </c>
      <c r="BS185">
        <v>-3.6257299999999999E-2</v>
      </c>
      <c r="BT185">
        <v>0.140652</v>
      </c>
      <c r="BU185">
        <v>8.5056999999999994E-2</v>
      </c>
      <c r="BV185">
        <v>-9.3631000000000006E-2</v>
      </c>
      <c r="BW185">
        <v>-0.13686870000000001</v>
      </c>
      <c r="BX185">
        <v>-4.56762E-2</v>
      </c>
      <c r="BY185">
        <v>1.52619E-2</v>
      </c>
      <c r="BZ185">
        <v>8.5115999999999997E-2</v>
      </c>
      <c r="CA185">
        <v>0.1498845</v>
      </c>
      <c r="CB185">
        <v>0.2097947</v>
      </c>
      <c r="CC185">
        <v>0.1029808</v>
      </c>
      <c r="CD185">
        <v>2.1373199999999998E-2</v>
      </c>
      <c r="CE185">
        <v>-4.5763000000000002E-3</v>
      </c>
      <c r="CF185">
        <v>2.42992E-2</v>
      </c>
      <c r="CG185">
        <v>-0.24182680000000001</v>
      </c>
      <c r="CH185">
        <v>-0.275003</v>
      </c>
      <c r="CI185">
        <v>-0.25767010000000001</v>
      </c>
      <c r="CJ185">
        <v>-0.25485210000000003</v>
      </c>
      <c r="CK185">
        <v>-0.27230850000000001</v>
      </c>
      <c r="CL185" s="25">
        <v>2.0322999999999999E-3</v>
      </c>
      <c r="CM185" s="25">
        <v>1.8959000000000001E-3</v>
      </c>
      <c r="CN185" s="25">
        <v>1.8113000000000001E-3</v>
      </c>
      <c r="CO185" s="25">
        <v>1.8843E-3</v>
      </c>
      <c r="CP185" s="25">
        <v>2.0287999999999999E-3</v>
      </c>
      <c r="CQ185" s="25">
        <v>2.3592000000000001E-3</v>
      </c>
      <c r="CR185" s="25">
        <v>2.5393E-3</v>
      </c>
      <c r="CS185" s="25">
        <v>2.1936999999999998E-3</v>
      </c>
      <c r="CT185" s="25">
        <v>1.6720999999999999E-3</v>
      </c>
      <c r="CU185" s="25">
        <v>1.0364E-3</v>
      </c>
      <c r="CV185" s="25">
        <v>3.7159999999999998E-4</v>
      </c>
      <c r="CW185" s="25">
        <v>1.4129999999999999E-4</v>
      </c>
      <c r="CX185" s="25">
        <v>3.4919999999999998E-4</v>
      </c>
      <c r="CY185" s="25">
        <v>9.5089999999999997E-4</v>
      </c>
      <c r="CZ185" s="25">
        <v>1.8886E-3</v>
      </c>
      <c r="DA185" s="25">
        <v>2.7228E-3</v>
      </c>
      <c r="DB185" s="25">
        <v>3.5344999999999999E-3</v>
      </c>
      <c r="DC185" s="25">
        <v>4.5022999999999999E-3</v>
      </c>
      <c r="DD185" s="25">
        <v>5.0292999999999996E-3</v>
      </c>
      <c r="DE185" s="25">
        <v>4.4841999999999998E-3</v>
      </c>
      <c r="DF185" s="25">
        <v>3.8357999999999999E-3</v>
      </c>
      <c r="DG185" s="25">
        <v>3.0712999999999999E-3</v>
      </c>
      <c r="DH185" s="25">
        <v>2.6865999999999999E-3</v>
      </c>
      <c r="DI185" s="25">
        <v>2.4859999999999999E-3</v>
      </c>
    </row>
    <row r="186" spans="1:113" x14ac:dyDescent="0.25">
      <c r="A186" t="str">
        <f t="shared" si="2"/>
        <v>All_All_All_All_No_0 to 199.99 kW_44079</v>
      </c>
      <c r="B186" t="s">
        <v>155</v>
      </c>
      <c r="C186" t="s">
        <v>221</v>
      </c>
      <c r="D186" t="s">
        <v>2</v>
      </c>
      <c r="E186" t="s">
        <v>2</v>
      </c>
      <c r="F186" t="s">
        <v>2</v>
      </c>
      <c r="G186" t="s">
        <v>2</v>
      </c>
      <c r="H186" t="s">
        <v>206</v>
      </c>
      <c r="I186" t="s">
        <v>212</v>
      </c>
      <c r="J186" s="11">
        <v>44079</v>
      </c>
      <c r="K186">
        <v>15</v>
      </c>
      <c r="L186">
        <v>18</v>
      </c>
      <c r="M186">
        <v>6444</v>
      </c>
      <c r="N186">
        <v>0</v>
      </c>
      <c r="O186">
        <v>0</v>
      </c>
      <c r="P186">
        <v>0</v>
      </c>
      <c r="Q186">
        <v>0</v>
      </c>
      <c r="R186">
        <v>15.01864</v>
      </c>
      <c r="S186">
        <v>14.50745</v>
      </c>
      <c r="T186">
        <v>14.14026</v>
      </c>
      <c r="U186">
        <v>14.03862</v>
      </c>
      <c r="V186">
        <v>14.362970000000001</v>
      </c>
      <c r="W186">
        <v>15.093540000000001</v>
      </c>
      <c r="X186">
        <v>15.81819</v>
      </c>
      <c r="Y186">
        <v>16.649899999999999</v>
      </c>
      <c r="Z186">
        <v>18.914480000000001</v>
      </c>
      <c r="AA186">
        <v>21.265689999999999</v>
      </c>
      <c r="AB186">
        <v>23.167290000000001</v>
      </c>
      <c r="AC186">
        <v>24.69087</v>
      </c>
      <c r="AD186">
        <v>25.506430000000002</v>
      </c>
      <c r="AE186">
        <v>25.590730000000001</v>
      </c>
      <c r="AF186">
        <v>25.560140000000001</v>
      </c>
      <c r="AG186">
        <v>25.436199999999999</v>
      </c>
      <c r="AH186">
        <v>25.122199999999999</v>
      </c>
      <c r="AI186">
        <v>24.302340000000001</v>
      </c>
      <c r="AJ186">
        <v>23.296869999999998</v>
      </c>
      <c r="AK186">
        <v>22.871919999999999</v>
      </c>
      <c r="AL186">
        <v>21.651869999999999</v>
      </c>
      <c r="AM186">
        <v>20.128550000000001</v>
      </c>
      <c r="AN186">
        <v>18.25948</v>
      </c>
      <c r="AO186">
        <v>16.859279999999998</v>
      </c>
      <c r="AP186">
        <v>70.838499999999996</v>
      </c>
      <c r="AQ186">
        <v>70.405559999999994</v>
      </c>
      <c r="AR186">
        <v>69.782340000000005</v>
      </c>
      <c r="AS186">
        <v>69.210139999999996</v>
      </c>
      <c r="AT186">
        <v>70.00264</v>
      </c>
      <c r="AU186">
        <v>70.030479999999997</v>
      </c>
      <c r="AV186">
        <v>70.167689999999993</v>
      </c>
      <c r="AW186">
        <v>75.278369999999995</v>
      </c>
      <c r="AX186">
        <v>82.21884</v>
      </c>
      <c r="AY186">
        <v>88.565950000000001</v>
      </c>
      <c r="AZ186">
        <v>95.085759999999993</v>
      </c>
      <c r="BA186">
        <v>97.741550000000004</v>
      </c>
      <c r="BB186">
        <v>99.471310000000003</v>
      </c>
      <c r="BC186">
        <v>100.8686</v>
      </c>
      <c r="BD186">
        <v>99.977620000000002</v>
      </c>
      <c r="BE186">
        <v>99.165559999999999</v>
      </c>
      <c r="BF186">
        <v>97.477689999999996</v>
      </c>
      <c r="BG186">
        <v>93.186040000000006</v>
      </c>
      <c r="BH186">
        <v>89.15634</v>
      </c>
      <c r="BI186">
        <v>85.365790000000004</v>
      </c>
      <c r="BJ186">
        <v>82.718190000000007</v>
      </c>
      <c r="BK186">
        <v>79.362539999999996</v>
      </c>
      <c r="BL186">
        <v>77.861620000000002</v>
      </c>
      <c r="BM186">
        <v>76.884420000000006</v>
      </c>
      <c r="BN186">
        <v>-0.17078289999999999</v>
      </c>
      <c r="BO186">
        <v>-0.1442175</v>
      </c>
      <c r="BP186">
        <v>-0.1122073</v>
      </c>
      <c r="BQ186">
        <v>-0.1181141</v>
      </c>
      <c r="BR186">
        <v>-0.10031909999999999</v>
      </c>
      <c r="BS186">
        <v>-5.7785900000000001E-2</v>
      </c>
      <c r="BT186">
        <v>0.1063335</v>
      </c>
      <c r="BU186">
        <v>0.1167695</v>
      </c>
      <c r="BV186">
        <v>3.2648E-3</v>
      </c>
      <c r="BW186">
        <v>-7.4970899999999993E-2</v>
      </c>
      <c r="BX186">
        <v>-5.2728299999999999E-2</v>
      </c>
      <c r="BY186">
        <v>1.0931999999999999E-3</v>
      </c>
      <c r="BZ186">
        <v>7.5672299999999998E-2</v>
      </c>
      <c r="CA186">
        <v>0.1299737</v>
      </c>
      <c r="CB186">
        <v>0.1295538</v>
      </c>
      <c r="CC186">
        <v>2.0860299999999998E-2</v>
      </c>
      <c r="CD186">
        <v>-0.1279228</v>
      </c>
      <c r="CE186">
        <v>-0.27037119999999998</v>
      </c>
      <c r="CF186">
        <v>-0.54322820000000005</v>
      </c>
      <c r="CG186">
        <v>-0.57374449999999999</v>
      </c>
      <c r="CH186">
        <v>-0.67360969999999998</v>
      </c>
      <c r="CI186">
        <v>-0.65532699999999999</v>
      </c>
      <c r="CJ186">
        <v>-0.55791729999999995</v>
      </c>
      <c r="CK186">
        <v>-0.50067609999999996</v>
      </c>
      <c r="CL186" s="25">
        <v>2.5921E-3</v>
      </c>
      <c r="CM186" s="25">
        <v>2.4196E-3</v>
      </c>
      <c r="CN186" s="25">
        <v>2.3183000000000001E-3</v>
      </c>
      <c r="CO186" s="25">
        <v>2.3197000000000001E-3</v>
      </c>
      <c r="CP186" s="25">
        <v>2.5122E-3</v>
      </c>
      <c r="CQ186" s="25">
        <v>2.8384999999999999E-3</v>
      </c>
      <c r="CR186" s="25">
        <v>3.2967999999999999E-3</v>
      </c>
      <c r="CS186" s="25">
        <v>2.6757999999999999E-3</v>
      </c>
      <c r="CT186" s="25">
        <v>2.0577E-3</v>
      </c>
      <c r="CU186" s="25">
        <v>1.2294000000000001E-3</v>
      </c>
      <c r="CV186" s="25">
        <v>4.325E-4</v>
      </c>
      <c r="CW186" s="25">
        <v>1.5310000000000001E-4</v>
      </c>
      <c r="CX186" s="25">
        <v>4.3360000000000002E-4</v>
      </c>
      <c r="CY186" s="25">
        <v>1.4391E-3</v>
      </c>
      <c r="CZ186" s="25">
        <v>2.6938000000000001E-3</v>
      </c>
      <c r="DA186" s="25">
        <v>3.6698E-3</v>
      </c>
      <c r="DB186" s="25">
        <v>4.5921E-3</v>
      </c>
      <c r="DC186" s="25">
        <v>5.6863E-3</v>
      </c>
      <c r="DD186" s="25">
        <v>6.1952999999999999E-3</v>
      </c>
      <c r="DE186" s="25">
        <v>6.1159999999999999E-3</v>
      </c>
      <c r="DF186" s="25">
        <v>4.9316000000000004E-3</v>
      </c>
      <c r="DG186" s="25">
        <v>4.2975000000000001E-3</v>
      </c>
      <c r="DH186" s="25">
        <v>3.9341000000000003E-3</v>
      </c>
      <c r="DI186" s="25">
        <v>3.7219000000000002E-3</v>
      </c>
    </row>
    <row r="187" spans="1:113" x14ac:dyDescent="0.25">
      <c r="A187" t="str">
        <f t="shared" si="2"/>
        <v>All_All_All_All_No_0 to 199.99 kW_44080</v>
      </c>
      <c r="B187" t="s">
        <v>155</v>
      </c>
      <c r="C187" t="s">
        <v>221</v>
      </c>
      <c r="D187" t="s">
        <v>2</v>
      </c>
      <c r="E187" t="s">
        <v>2</v>
      </c>
      <c r="F187" t="s">
        <v>2</v>
      </c>
      <c r="G187" t="s">
        <v>2</v>
      </c>
      <c r="H187" t="s">
        <v>206</v>
      </c>
      <c r="I187" t="s">
        <v>212</v>
      </c>
      <c r="J187" s="11">
        <v>44080</v>
      </c>
      <c r="K187">
        <v>15</v>
      </c>
      <c r="L187">
        <v>18</v>
      </c>
      <c r="M187">
        <v>6439</v>
      </c>
      <c r="N187">
        <v>0</v>
      </c>
      <c r="O187">
        <v>0</v>
      </c>
      <c r="P187">
        <v>0</v>
      </c>
      <c r="Q187">
        <v>0</v>
      </c>
      <c r="R187">
        <v>15.943479999999999</v>
      </c>
      <c r="S187">
        <v>15.35055</v>
      </c>
      <c r="T187">
        <v>14.95961</v>
      </c>
      <c r="U187">
        <v>14.72217</v>
      </c>
      <c r="V187">
        <v>14.789110000000001</v>
      </c>
      <c r="W187">
        <v>15.18793</v>
      </c>
      <c r="X187">
        <v>15.698119999999999</v>
      </c>
      <c r="Y187">
        <v>16.1816</v>
      </c>
      <c r="Z187">
        <v>18.21528</v>
      </c>
      <c r="AA187">
        <v>20.653420000000001</v>
      </c>
      <c r="AB187">
        <v>22.729109999999999</v>
      </c>
      <c r="AC187">
        <v>23.931229999999999</v>
      </c>
      <c r="AD187">
        <v>24.453800000000001</v>
      </c>
      <c r="AE187">
        <v>24.84281</v>
      </c>
      <c r="AF187">
        <v>25.06249</v>
      </c>
      <c r="AG187">
        <v>24.936150000000001</v>
      </c>
      <c r="AH187">
        <v>24.45966</v>
      </c>
      <c r="AI187">
        <v>23.682310000000001</v>
      </c>
      <c r="AJ187">
        <v>22.664079999999998</v>
      </c>
      <c r="AK187">
        <v>22.153549999999999</v>
      </c>
      <c r="AL187">
        <v>20.96303</v>
      </c>
      <c r="AM187">
        <v>19.691040000000001</v>
      </c>
      <c r="AN187">
        <v>18.00712</v>
      </c>
      <c r="AO187">
        <v>16.798359999999999</v>
      </c>
      <c r="AP187">
        <v>76.097200000000001</v>
      </c>
      <c r="AQ187">
        <v>75.359120000000004</v>
      </c>
      <c r="AR187">
        <v>73.449560000000005</v>
      </c>
      <c r="AS187">
        <v>73.409480000000002</v>
      </c>
      <c r="AT187">
        <v>73.636799999999994</v>
      </c>
      <c r="AU187">
        <v>73.776430000000005</v>
      </c>
      <c r="AV187">
        <v>73.749120000000005</v>
      </c>
      <c r="AW187">
        <v>81.854889999999997</v>
      </c>
      <c r="AX187">
        <v>89.084379999999996</v>
      </c>
      <c r="AY187">
        <v>96.60848</v>
      </c>
      <c r="AZ187">
        <v>101.8562</v>
      </c>
      <c r="BA187">
        <v>103.4211</v>
      </c>
      <c r="BB187">
        <v>103.39230000000001</v>
      </c>
      <c r="BC187">
        <v>104.5415</v>
      </c>
      <c r="BD187">
        <v>103.60680000000001</v>
      </c>
      <c r="BE187">
        <v>101.1511</v>
      </c>
      <c r="BF187">
        <v>97.227000000000004</v>
      </c>
      <c r="BG187">
        <v>93.226410000000001</v>
      </c>
      <c r="BH187">
        <v>86.555139999999994</v>
      </c>
      <c r="BI187">
        <v>82.067549999999997</v>
      </c>
      <c r="BJ187">
        <v>79.071889999999996</v>
      </c>
      <c r="BK187">
        <v>77.265379999999993</v>
      </c>
      <c r="BL187">
        <v>75.775180000000006</v>
      </c>
      <c r="BM187">
        <v>74.0381</v>
      </c>
      <c r="BN187">
        <v>-0.30167640000000001</v>
      </c>
      <c r="BO187">
        <v>-0.2469884</v>
      </c>
      <c r="BP187">
        <v>-0.1963057</v>
      </c>
      <c r="BQ187">
        <v>-0.21160870000000001</v>
      </c>
      <c r="BR187">
        <v>-0.18190010000000001</v>
      </c>
      <c r="BS187">
        <v>3.7511500000000003E-2</v>
      </c>
      <c r="BT187">
        <v>0.23871500000000001</v>
      </c>
      <c r="BU187">
        <v>0.40133849999999999</v>
      </c>
      <c r="BV187">
        <v>0.32665430000000001</v>
      </c>
      <c r="BW187">
        <v>5.1836899999999998E-2</v>
      </c>
      <c r="BX187">
        <v>-5.9417900000000003E-2</v>
      </c>
      <c r="BY187">
        <v>-8.2403000000000007E-3</v>
      </c>
      <c r="BZ187">
        <v>6.8677299999999997E-2</v>
      </c>
      <c r="CA187">
        <v>0.11529590000000001</v>
      </c>
      <c r="CB187">
        <v>6.88719E-2</v>
      </c>
      <c r="CC187">
        <v>-1.43134E-2</v>
      </c>
      <c r="CD187">
        <v>-0.14495810000000001</v>
      </c>
      <c r="CE187">
        <v>-0.28338940000000001</v>
      </c>
      <c r="CF187">
        <v>-0.42034660000000001</v>
      </c>
      <c r="CG187">
        <v>-0.44693070000000001</v>
      </c>
      <c r="CH187">
        <v>-0.520007</v>
      </c>
      <c r="CI187">
        <v>-0.53747619999999996</v>
      </c>
      <c r="CJ187">
        <v>-0.43938149999999998</v>
      </c>
      <c r="CK187">
        <v>-0.37772280000000003</v>
      </c>
      <c r="CL187" s="25">
        <v>3.0588E-3</v>
      </c>
      <c r="CM187" s="25">
        <v>2.8511999999999999E-3</v>
      </c>
      <c r="CN187" s="25">
        <v>2.6345000000000001E-3</v>
      </c>
      <c r="CO187" s="25">
        <v>2.5585E-3</v>
      </c>
      <c r="CP187" s="25">
        <v>2.898E-3</v>
      </c>
      <c r="CQ187" s="25">
        <v>3.2996000000000002E-3</v>
      </c>
      <c r="CR187" s="25">
        <v>3.9553000000000001E-3</v>
      </c>
      <c r="CS187" s="25">
        <v>4.0507E-3</v>
      </c>
      <c r="CT187" s="25">
        <v>2.9250999999999999E-3</v>
      </c>
      <c r="CU187" s="25">
        <v>1.7733E-3</v>
      </c>
      <c r="CV187" s="25">
        <v>6.4740000000000002E-4</v>
      </c>
      <c r="CW187" s="25">
        <v>2.184E-4</v>
      </c>
      <c r="CX187" s="25">
        <v>6.0919999999999995E-4</v>
      </c>
      <c r="CY187" s="25">
        <v>1.9773999999999998E-3</v>
      </c>
      <c r="CZ187" s="25">
        <v>3.8037000000000001E-3</v>
      </c>
      <c r="DA187" s="25">
        <v>4.8770000000000003E-3</v>
      </c>
      <c r="DB187" s="25">
        <v>5.5218999999999997E-3</v>
      </c>
      <c r="DC187" s="25">
        <v>6.5328000000000001E-3</v>
      </c>
      <c r="DD187" s="25">
        <v>6.1151E-3</v>
      </c>
      <c r="DE187" s="25">
        <v>5.2531000000000001E-3</v>
      </c>
      <c r="DF187" s="25">
        <v>3.9439000000000002E-3</v>
      </c>
      <c r="DG187" s="25">
        <v>3.2626999999999999E-3</v>
      </c>
      <c r="DH187" s="25">
        <v>2.9204000000000001E-3</v>
      </c>
      <c r="DI187" s="25">
        <v>2.6654999999999999E-3</v>
      </c>
    </row>
    <row r="188" spans="1:113" x14ac:dyDescent="0.25">
      <c r="A188" t="str">
        <f t="shared" si="2"/>
        <v>All_All_All_All_No_0 to 199.99 kW_44081</v>
      </c>
      <c r="B188" t="s">
        <v>155</v>
      </c>
      <c r="C188" t="s">
        <v>221</v>
      </c>
      <c r="D188" t="s">
        <v>2</v>
      </c>
      <c r="E188" t="s">
        <v>2</v>
      </c>
      <c r="F188" t="s">
        <v>2</v>
      </c>
      <c r="G188" t="s">
        <v>2</v>
      </c>
      <c r="H188" t="s">
        <v>206</v>
      </c>
      <c r="I188" t="s">
        <v>212</v>
      </c>
      <c r="J188" s="11">
        <v>44081</v>
      </c>
      <c r="K188">
        <v>15</v>
      </c>
      <c r="L188">
        <v>18</v>
      </c>
      <c r="M188">
        <v>6445</v>
      </c>
      <c r="N188">
        <v>0</v>
      </c>
      <c r="O188">
        <v>0</v>
      </c>
      <c r="P188">
        <v>0</v>
      </c>
      <c r="Q188">
        <v>0</v>
      </c>
      <c r="R188">
        <v>15.94232</v>
      </c>
      <c r="S188">
        <v>15.355180000000001</v>
      </c>
      <c r="T188">
        <v>14.980449999999999</v>
      </c>
      <c r="U188">
        <v>14.7972</v>
      </c>
      <c r="V188">
        <v>15.133699999999999</v>
      </c>
      <c r="W188">
        <v>16.048860000000001</v>
      </c>
      <c r="X188">
        <v>17.24934</v>
      </c>
      <c r="Y188">
        <v>17.76764</v>
      </c>
      <c r="Z188">
        <v>19.107949999999999</v>
      </c>
      <c r="AA188">
        <v>20.6234</v>
      </c>
      <c r="AB188">
        <v>21.96236</v>
      </c>
      <c r="AC188">
        <v>22.715599999999998</v>
      </c>
      <c r="AD188">
        <v>23.107559999999999</v>
      </c>
      <c r="AE188">
        <v>23.249089999999999</v>
      </c>
      <c r="AF188">
        <v>23.117560000000001</v>
      </c>
      <c r="AG188">
        <v>22.759920000000001</v>
      </c>
      <c r="AH188">
        <v>22.245889999999999</v>
      </c>
      <c r="AI188">
        <v>21.537089999999999</v>
      </c>
      <c r="AJ188">
        <v>20.46546</v>
      </c>
      <c r="AK188">
        <v>20.158740000000002</v>
      </c>
      <c r="AL188">
        <v>19.125730000000001</v>
      </c>
      <c r="AM188">
        <v>17.822130000000001</v>
      </c>
      <c r="AN188">
        <v>16.26474</v>
      </c>
      <c r="AO188">
        <v>15.277060000000001</v>
      </c>
      <c r="AP188">
        <v>72.564999999999998</v>
      </c>
      <c r="AQ188">
        <v>71.900739999999999</v>
      </c>
      <c r="AR188">
        <v>70.905730000000005</v>
      </c>
      <c r="AS188">
        <v>69.874189999999999</v>
      </c>
      <c r="AT188">
        <v>69.190989999999999</v>
      </c>
      <c r="AU188">
        <v>68.160709999999995</v>
      </c>
      <c r="AV188">
        <v>67.638279999999995</v>
      </c>
      <c r="AW188">
        <v>72.013720000000006</v>
      </c>
      <c r="AX188">
        <v>74.548069999999996</v>
      </c>
      <c r="AY188">
        <v>78.775729999999996</v>
      </c>
      <c r="AZ188">
        <v>82.325519999999997</v>
      </c>
      <c r="BA188">
        <v>82.707310000000007</v>
      </c>
      <c r="BB188">
        <v>82.638819999999996</v>
      </c>
      <c r="BC188">
        <v>82.134460000000004</v>
      </c>
      <c r="BD188">
        <v>81.18871</v>
      </c>
      <c r="BE188">
        <v>79.768940000000001</v>
      </c>
      <c r="BF188">
        <v>78.812209999999993</v>
      </c>
      <c r="BG188">
        <v>75.857169999999996</v>
      </c>
      <c r="BH188">
        <v>73.501909999999995</v>
      </c>
      <c r="BI188">
        <v>72.127440000000007</v>
      </c>
      <c r="BJ188">
        <v>71.753230000000002</v>
      </c>
      <c r="BK188">
        <v>71.266009999999994</v>
      </c>
      <c r="BL188">
        <v>70.743989999999997</v>
      </c>
      <c r="BM188">
        <v>70.571079999999995</v>
      </c>
      <c r="BN188">
        <v>-0.19409689999999999</v>
      </c>
      <c r="BO188">
        <v>-0.1704599</v>
      </c>
      <c r="BP188">
        <v>-0.14462700000000001</v>
      </c>
      <c r="BQ188">
        <v>-0.1353625</v>
      </c>
      <c r="BR188">
        <v>-9.8430000000000004E-2</v>
      </c>
      <c r="BS188">
        <v>-6.2412599999999999E-2</v>
      </c>
      <c r="BT188">
        <v>9.2251899999999998E-2</v>
      </c>
      <c r="BU188">
        <v>-1.92295E-2</v>
      </c>
      <c r="BV188">
        <v>-0.31490050000000003</v>
      </c>
      <c r="BW188">
        <v>-0.2321027</v>
      </c>
      <c r="BX188">
        <v>-4.35901E-2</v>
      </c>
      <c r="BY188">
        <v>2.2543799999999999E-2</v>
      </c>
      <c r="BZ188">
        <v>9.4330200000000003E-2</v>
      </c>
      <c r="CA188">
        <v>0.17429990000000001</v>
      </c>
      <c r="CB188">
        <v>0.28231440000000002</v>
      </c>
      <c r="CC188">
        <v>0.1388037</v>
      </c>
      <c r="CD188">
        <v>4.4472299999999999E-2</v>
      </c>
      <c r="CE188">
        <v>4.5869600000000003E-2</v>
      </c>
      <c r="CF188">
        <v>0.16818930000000001</v>
      </c>
      <c r="CG188">
        <v>-0.16185260000000001</v>
      </c>
      <c r="CH188">
        <v>-0.2025238</v>
      </c>
      <c r="CI188">
        <v>-0.1899971</v>
      </c>
      <c r="CJ188">
        <v>-0.23078029999999999</v>
      </c>
      <c r="CK188">
        <v>-0.27978799999999998</v>
      </c>
      <c r="CL188" s="25">
        <v>4.9550000000000002E-3</v>
      </c>
      <c r="CM188" s="25">
        <v>4.3097999999999999E-3</v>
      </c>
      <c r="CN188" s="25">
        <v>4.0222000000000001E-3</v>
      </c>
      <c r="CO188" s="25">
        <v>3.9221999999999998E-3</v>
      </c>
      <c r="CP188" s="25">
        <v>4.4408E-3</v>
      </c>
      <c r="CQ188" s="25">
        <v>5.2516000000000004E-3</v>
      </c>
      <c r="CR188" s="25">
        <v>6.5767999999999998E-3</v>
      </c>
      <c r="CS188" s="25">
        <v>5.9791999999999996E-3</v>
      </c>
      <c r="CT188" s="25">
        <v>4.7416999999999997E-3</v>
      </c>
      <c r="CU188" s="25">
        <v>3.0761999999999999E-3</v>
      </c>
      <c r="CV188" s="25">
        <v>1.2346E-3</v>
      </c>
      <c r="CW188" s="25">
        <v>5.6019999999999996E-4</v>
      </c>
      <c r="CX188" s="25">
        <v>1.2313999999999999E-3</v>
      </c>
      <c r="CY188" s="25">
        <v>2.9416999999999998E-3</v>
      </c>
      <c r="CZ188" s="25">
        <v>4.4188999999999999E-3</v>
      </c>
      <c r="DA188" s="25">
        <v>5.7634000000000001E-3</v>
      </c>
      <c r="DB188" s="25">
        <v>6.4726000000000002E-3</v>
      </c>
      <c r="DC188" s="25">
        <v>7.4465E-3</v>
      </c>
      <c r="DD188" s="25">
        <v>7.8140999999999992E-3</v>
      </c>
      <c r="DE188" s="25">
        <v>7.0022000000000001E-3</v>
      </c>
      <c r="DF188" s="25">
        <v>5.4797999999999999E-3</v>
      </c>
      <c r="DG188" s="25">
        <v>4.5250999999999998E-3</v>
      </c>
      <c r="DH188" s="25">
        <v>4.1799999999999997E-3</v>
      </c>
      <c r="DI188" s="25">
        <v>3.5171999999999998E-3</v>
      </c>
    </row>
    <row r="189" spans="1:113" x14ac:dyDescent="0.25">
      <c r="A189" t="str">
        <f t="shared" ref="A189:A252" si="3">D189&amp;"_"&amp;E189&amp;"_"&amp;F189&amp;"_"&amp;G189&amp;"_"&amp;H189&amp;"_"&amp;I189&amp;"_"&amp;J189</f>
        <v>All_All_All_All_No_0 to 199.99 kW_44104</v>
      </c>
      <c r="B189" t="s">
        <v>155</v>
      </c>
      <c r="C189" t="s">
        <v>221</v>
      </c>
      <c r="D189" t="s">
        <v>2</v>
      </c>
      <c r="E189" t="s">
        <v>2</v>
      </c>
      <c r="F189" t="s">
        <v>2</v>
      </c>
      <c r="G189" t="s">
        <v>2</v>
      </c>
      <c r="H189" t="s">
        <v>206</v>
      </c>
      <c r="I189" t="s">
        <v>212</v>
      </c>
      <c r="J189" s="11">
        <v>44104</v>
      </c>
      <c r="K189">
        <v>15</v>
      </c>
      <c r="L189">
        <v>18</v>
      </c>
      <c r="M189">
        <v>6476</v>
      </c>
      <c r="N189">
        <v>0</v>
      </c>
      <c r="O189">
        <v>0</v>
      </c>
      <c r="P189">
        <v>0</v>
      </c>
      <c r="Q189">
        <v>0</v>
      </c>
      <c r="R189">
        <v>14.520910000000001</v>
      </c>
      <c r="S189">
        <v>14.02847</v>
      </c>
      <c r="T189">
        <v>13.71674</v>
      </c>
      <c r="U189">
        <v>13.692270000000001</v>
      </c>
      <c r="V189">
        <v>14.15921</v>
      </c>
      <c r="W189">
        <v>15.547090000000001</v>
      </c>
      <c r="X189">
        <v>17.617039999999999</v>
      </c>
      <c r="Y189">
        <v>19.097829999999998</v>
      </c>
      <c r="Z189">
        <v>21.77833</v>
      </c>
      <c r="AA189">
        <v>24.623760000000001</v>
      </c>
      <c r="AB189">
        <v>27.190729999999999</v>
      </c>
      <c r="AC189">
        <v>28.972290000000001</v>
      </c>
      <c r="AD189">
        <v>29.818629999999999</v>
      </c>
      <c r="AE189">
        <v>30.215710000000001</v>
      </c>
      <c r="AF189">
        <v>30.30284</v>
      </c>
      <c r="AG189">
        <v>30.002770000000002</v>
      </c>
      <c r="AH189">
        <v>28.71435</v>
      </c>
      <c r="AI189">
        <v>26.846019999999999</v>
      </c>
      <c r="AJ189">
        <v>24.524360000000001</v>
      </c>
      <c r="AK189">
        <v>23.03847</v>
      </c>
      <c r="AL189">
        <v>21.119669999999999</v>
      </c>
      <c r="AM189">
        <v>19.166830000000001</v>
      </c>
      <c r="AN189">
        <v>17.097519999999999</v>
      </c>
      <c r="AO189">
        <v>15.72899</v>
      </c>
      <c r="AP189">
        <v>67.083500000000001</v>
      </c>
      <c r="AQ189">
        <v>66.609920000000002</v>
      </c>
      <c r="AR189">
        <v>65.674019999999999</v>
      </c>
      <c r="AS189">
        <v>66.433959999999999</v>
      </c>
      <c r="AT189">
        <v>66.315669999999997</v>
      </c>
      <c r="AU189">
        <v>67.445030000000003</v>
      </c>
      <c r="AV189">
        <v>67.701390000000004</v>
      </c>
      <c r="AW189">
        <v>74.126170000000002</v>
      </c>
      <c r="AX189">
        <v>82.645870000000002</v>
      </c>
      <c r="AY189">
        <v>89.007040000000003</v>
      </c>
      <c r="AZ189">
        <v>95.509649999999993</v>
      </c>
      <c r="BA189">
        <v>97.388149999999996</v>
      </c>
      <c r="BB189">
        <v>97.464479999999995</v>
      </c>
      <c r="BC189">
        <v>96.512690000000006</v>
      </c>
      <c r="BD189">
        <v>96.71696</v>
      </c>
      <c r="BE189">
        <v>97.128590000000003</v>
      </c>
      <c r="BF189">
        <v>95.266620000000003</v>
      </c>
      <c r="BG189">
        <v>89.814880000000002</v>
      </c>
      <c r="BH189">
        <v>83.895499999999998</v>
      </c>
      <c r="BI189">
        <v>80.286010000000005</v>
      </c>
      <c r="BJ189">
        <v>77.169060000000002</v>
      </c>
      <c r="BK189">
        <v>74.649240000000006</v>
      </c>
      <c r="BL189">
        <v>72.603219999999993</v>
      </c>
      <c r="BM189">
        <v>71.285579999999996</v>
      </c>
      <c r="BN189">
        <v>-0.1406231</v>
      </c>
      <c r="BO189">
        <v>-0.1241971</v>
      </c>
      <c r="BP189">
        <v>-9.6022999999999997E-2</v>
      </c>
      <c r="BQ189">
        <v>-0.10026119999999999</v>
      </c>
      <c r="BR189">
        <v>-0.10805289999999999</v>
      </c>
      <c r="BS189">
        <v>-4.3170699999999999E-2</v>
      </c>
      <c r="BT189">
        <v>0.1413218</v>
      </c>
      <c r="BU189">
        <v>0.14254220000000001</v>
      </c>
      <c r="BV189">
        <v>8.8490399999999997E-2</v>
      </c>
      <c r="BW189">
        <v>-6.1497299999999998E-2</v>
      </c>
      <c r="BX189">
        <v>-5.52343E-2</v>
      </c>
      <c r="BY189">
        <v>1.306E-4</v>
      </c>
      <c r="BZ189">
        <v>7.6022300000000001E-2</v>
      </c>
      <c r="CA189">
        <v>0.13743649999999999</v>
      </c>
      <c r="CB189">
        <v>0.14853769999999999</v>
      </c>
      <c r="CC189">
        <v>1.5299200000000001E-2</v>
      </c>
      <c r="CD189">
        <v>-0.1334679</v>
      </c>
      <c r="CE189">
        <v>-0.21596689999999999</v>
      </c>
      <c r="CF189">
        <v>-0.36082039999999999</v>
      </c>
      <c r="CG189">
        <v>-0.45124360000000002</v>
      </c>
      <c r="CH189">
        <v>-0.48061209999999999</v>
      </c>
      <c r="CI189">
        <v>-0.46829860000000001</v>
      </c>
      <c r="CJ189">
        <v>-0.37582900000000002</v>
      </c>
      <c r="CK189">
        <v>-0.36613689999999999</v>
      </c>
      <c r="CL189" s="25">
        <v>2.1126999999999999E-3</v>
      </c>
      <c r="CM189" s="25">
        <v>1.923E-3</v>
      </c>
      <c r="CN189" s="25">
        <v>1.8625E-3</v>
      </c>
      <c r="CO189" s="25">
        <v>1.83E-3</v>
      </c>
      <c r="CP189" s="25">
        <v>1.8896E-3</v>
      </c>
      <c r="CQ189" s="25">
        <v>2.1438E-3</v>
      </c>
      <c r="CR189" s="25">
        <v>2.3839999999999998E-3</v>
      </c>
      <c r="CS189" s="25">
        <v>1.9484999999999999E-3</v>
      </c>
      <c r="CT189" s="25">
        <v>1.6381E-3</v>
      </c>
      <c r="CU189" s="25">
        <v>1.0032000000000001E-3</v>
      </c>
      <c r="CV189" s="25">
        <v>4.0989999999999999E-4</v>
      </c>
      <c r="CW189" s="25">
        <v>1.317E-4</v>
      </c>
      <c r="CX189" s="25">
        <v>3.8210000000000002E-4</v>
      </c>
      <c r="CY189" s="25">
        <v>1.0085999999999999E-3</v>
      </c>
      <c r="CZ189" s="25">
        <v>2.3785E-3</v>
      </c>
      <c r="DA189" s="25">
        <v>3.3246999999999999E-3</v>
      </c>
      <c r="DB189" s="25">
        <v>3.9332000000000004E-3</v>
      </c>
      <c r="DC189" s="25">
        <v>4.5418000000000004E-3</v>
      </c>
      <c r="DD189" s="25">
        <v>4.7010999999999997E-3</v>
      </c>
      <c r="DE189" s="25">
        <v>4.764E-3</v>
      </c>
      <c r="DF189" s="25">
        <v>3.6670000000000001E-3</v>
      </c>
      <c r="DG189" s="25">
        <v>3.0084E-3</v>
      </c>
      <c r="DH189" s="25">
        <v>2.3973000000000002E-3</v>
      </c>
      <c r="DI189" s="25">
        <v>2.1507000000000002E-3</v>
      </c>
    </row>
    <row r="190" spans="1:113" x14ac:dyDescent="0.25">
      <c r="A190" t="str">
        <f t="shared" si="3"/>
        <v>All_All_All_All_No_0 to 199.99 kW_44105</v>
      </c>
      <c r="B190" t="s">
        <v>155</v>
      </c>
      <c r="C190" t="s">
        <v>221</v>
      </c>
      <c r="D190" t="s">
        <v>2</v>
      </c>
      <c r="E190" t="s">
        <v>2</v>
      </c>
      <c r="F190" t="s">
        <v>2</v>
      </c>
      <c r="G190" t="s">
        <v>2</v>
      </c>
      <c r="H190" t="s">
        <v>206</v>
      </c>
      <c r="I190" t="s">
        <v>212</v>
      </c>
      <c r="J190" s="11">
        <v>44105</v>
      </c>
      <c r="K190">
        <v>15</v>
      </c>
      <c r="L190">
        <v>18</v>
      </c>
      <c r="M190">
        <v>6475</v>
      </c>
      <c r="N190">
        <v>0</v>
      </c>
      <c r="O190">
        <v>0</v>
      </c>
      <c r="P190">
        <v>0</v>
      </c>
      <c r="Q190">
        <v>0</v>
      </c>
      <c r="R190">
        <v>14.904999999999999</v>
      </c>
      <c r="S190">
        <v>14.27427</v>
      </c>
      <c r="T190">
        <v>13.90945</v>
      </c>
      <c r="U190">
        <v>13.84041</v>
      </c>
      <c r="V190">
        <v>14.3095</v>
      </c>
      <c r="W190">
        <v>15.63438</v>
      </c>
      <c r="X190">
        <v>17.65279</v>
      </c>
      <c r="Y190">
        <v>19.10519</v>
      </c>
      <c r="Z190">
        <v>21.660219999999999</v>
      </c>
      <c r="AA190">
        <v>24.468350000000001</v>
      </c>
      <c r="AB190">
        <v>27.04898</v>
      </c>
      <c r="AC190">
        <v>28.886019999999998</v>
      </c>
      <c r="AD190">
        <v>29.721150000000002</v>
      </c>
      <c r="AE190">
        <v>30.196739999999998</v>
      </c>
      <c r="AF190">
        <v>29.927700000000002</v>
      </c>
      <c r="AG190">
        <v>29.47345</v>
      </c>
      <c r="AH190">
        <v>28.266760000000001</v>
      </c>
      <c r="AI190">
        <v>26.479649999999999</v>
      </c>
      <c r="AJ190">
        <v>24.285640000000001</v>
      </c>
      <c r="AK190">
        <v>22.83522</v>
      </c>
      <c r="AL190">
        <v>21.020029999999998</v>
      </c>
      <c r="AM190">
        <v>19.126919999999998</v>
      </c>
      <c r="AN190">
        <v>17.06842</v>
      </c>
      <c r="AO190">
        <v>15.651260000000001</v>
      </c>
      <c r="AP190">
        <v>70.705600000000004</v>
      </c>
      <c r="AQ190">
        <v>69.871989999999997</v>
      </c>
      <c r="AR190">
        <v>68.644549999999995</v>
      </c>
      <c r="AS190">
        <v>67.593950000000007</v>
      </c>
      <c r="AT190">
        <v>65.635080000000002</v>
      </c>
      <c r="AU190">
        <v>65.934340000000006</v>
      </c>
      <c r="AV190">
        <v>65.379509999999996</v>
      </c>
      <c r="AW190">
        <v>71.825379999999996</v>
      </c>
      <c r="AX190">
        <v>80.609210000000004</v>
      </c>
      <c r="AY190">
        <v>88.617549999999994</v>
      </c>
      <c r="AZ190">
        <v>94.897120000000001</v>
      </c>
      <c r="BA190">
        <v>98.108109999999996</v>
      </c>
      <c r="BB190">
        <v>98.801159999999996</v>
      </c>
      <c r="BC190">
        <v>98.445530000000005</v>
      </c>
      <c r="BD190">
        <v>96.555499999999995</v>
      </c>
      <c r="BE190">
        <v>94.569950000000006</v>
      </c>
      <c r="BF190">
        <v>93.018600000000006</v>
      </c>
      <c r="BG190">
        <v>88.114109999999997</v>
      </c>
      <c r="BH190">
        <v>82.036090000000002</v>
      </c>
      <c r="BI190">
        <v>76.840019999999996</v>
      </c>
      <c r="BJ190">
        <v>74.374030000000005</v>
      </c>
      <c r="BK190">
        <v>72.643039999999999</v>
      </c>
      <c r="BL190">
        <v>70.336560000000006</v>
      </c>
      <c r="BM190">
        <v>68.397130000000004</v>
      </c>
      <c r="BN190">
        <v>-0.23050899999999999</v>
      </c>
      <c r="BO190">
        <v>-0.19724739999999999</v>
      </c>
      <c r="BP190">
        <v>-0.1511796</v>
      </c>
      <c r="BQ190">
        <v>-0.1360392</v>
      </c>
      <c r="BR190">
        <v>-9.3064499999999994E-2</v>
      </c>
      <c r="BS190">
        <v>-7.5708899999999996E-2</v>
      </c>
      <c r="BT190">
        <v>9.0929700000000002E-2</v>
      </c>
      <c r="BU190">
        <v>9.0117000000000003E-2</v>
      </c>
      <c r="BV190">
        <v>3.80056E-2</v>
      </c>
      <c r="BW190">
        <v>-3.6523800000000002E-2</v>
      </c>
      <c r="BX190">
        <v>-5.5200899999999997E-2</v>
      </c>
      <c r="BY190">
        <v>-1.6904000000000001E-3</v>
      </c>
      <c r="BZ190">
        <v>7.3813900000000002E-2</v>
      </c>
      <c r="CA190">
        <v>0.12960959999999999</v>
      </c>
      <c r="CB190">
        <v>0.1418006</v>
      </c>
      <c r="CC190">
        <v>3.3483899999999997E-2</v>
      </c>
      <c r="CD190">
        <v>-9.9332900000000002E-2</v>
      </c>
      <c r="CE190">
        <v>-0.18016570000000001</v>
      </c>
      <c r="CF190">
        <v>-0.23347499999999999</v>
      </c>
      <c r="CG190">
        <v>-0.32299460000000002</v>
      </c>
      <c r="CH190">
        <v>-0.34428769999999997</v>
      </c>
      <c r="CI190">
        <v>-0.31821569999999999</v>
      </c>
      <c r="CJ190">
        <v>-0.25797350000000002</v>
      </c>
      <c r="CK190">
        <v>-0.27274350000000003</v>
      </c>
      <c r="CL190" s="25">
        <v>2.0845E-3</v>
      </c>
      <c r="CM190" s="25">
        <v>1.9231999999999999E-3</v>
      </c>
      <c r="CN190" s="25">
        <v>1.8427000000000001E-3</v>
      </c>
      <c r="CO190" s="25">
        <v>1.853E-3</v>
      </c>
      <c r="CP190" s="25">
        <v>2.2542E-3</v>
      </c>
      <c r="CQ190" s="25">
        <v>2.5872999999999998E-3</v>
      </c>
      <c r="CR190" s="25">
        <v>3.3468E-3</v>
      </c>
      <c r="CS190" s="25">
        <v>2.4494E-3</v>
      </c>
      <c r="CT190" s="25">
        <v>1.8376E-3</v>
      </c>
      <c r="CU190" s="25">
        <v>1.1850000000000001E-3</v>
      </c>
      <c r="CV190" s="25">
        <v>4.2939999999999997E-4</v>
      </c>
      <c r="CW190" s="25">
        <v>1.4530000000000001E-4</v>
      </c>
      <c r="CX190" s="25">
        <v>4.2860000000000001E-4</v>
      </c>
      <c r="CY190" s="25">
        <v>1.2585000000000001E-3</v>
      </c>
      <c r="CZ190" s="25">
        <v>2.6210000000000001E-3</v>
      </c>
      <c r="DA190" s="25">
        <v>3.6486000000000001E-3</v>
      </c>
      <c r="DB190" s="25">
        <v>4.4339999999999996E-3</v>
      </c>
      <c r="DC190" s="25">
        <v>5.6039999999999996E-3</v>
      </c>
      <c r="DD190" s="25">
        <v>6.6019E-3</v>
      </c>
      <c r="DE190" s="25">
        <v>5.6214999999999998E-3</v>
      </c>
      <c r="DF190" s="25">
        <v>4.2751000000000004E-3</v>
      </c>
      <c r="DG190" s="25">
        <v>3.3974000000000001E-3</v>
      </c>
      <c r="DH190" s="25">
        <v>2.7755000000000002E-3</v>
      </c>
      <c r="DI190" s="25">
        <v>2.4275E-3</v>
      </c>
    </row>
    <row r="191" spans="1:113" x14ac:dyDescent="0.25">
      <c r="A191" t="str">
        <f t="shared" si="3"/>
        <v>All_All_All_All_Yes_0 to 199.99 kW_44060</v>
      </c>
      <c r="B191" t="s">
        <v>155</v>
      </c>
      <c r="C191" t="s">
        <v>222</v>
      </c>
      <c r="D191" t="s">
        <v>2</v>
      </c>
      <c r="E191" t="s">
        <v>2</v>
      </c>
      <c r="F191" t="s">
        <v>2</v>
      </c>
      <c r="G191" t="s">
        <v>2</v>
      </c>
      <c r="H191" t="s">
        <v>207</v>
      </c>
      <c r="I191" t="s">
        <v>212</v>
      </c>
      <c r="J191" s="11">
        <v>44060</v>
      </c>
      <c r="K191">
        <v>15</v>
      </c>
      <c r="L191">
        <v>18</v>
      </c>
      <c r="M191">
        <v>5950</v>
      </c>
      <c r="N191">
        <v>0</v>
      </c>
      <c r="O191">
        <v>0</v>
      </c>
      <c r="P191">
        <v>0</v>
      </c>
      <c r="Q191">
        <v>0</v>
      </c>
      <c r="R191">
        <v>14.802390000000001</v>
      </c>
      <c r="S191">
        <v>14.45546</v>
      </c>
      <c r="T191">
        <v>14.251849999999999</v>
      </c>
      <c r="U191">
        <v>14.296139999999999</v>
      </c>
      <c r="V191">
        <v>14.875540000000001</v>
      </c>
      <c r="W191">
        <v>16.604500000000002</v>
      </c>
      <c r="X191">
        <v>19.17905</v>
      </c>
      <c r="Y191">
        <v>21.797180000000001</v>
      </c>
      <c r="Z191">
        <v>24.247109999999999</v>
      </c>
      <c r="AA191">
        <v>25.583760000000002</v>
      </c>
      <c r="AB191">
        <v>26.710540000000002</v>
      </c>
      <c r="AC191">
        <v>28.153770000000002</v>
      </c>
      <c r="AD191">
        <v>28.735600000000002</v>
      </c>
      <c r="AE191">
        <v>29.227</v>
      </c>
      <c r="AF191">
        <v>29.052050000000001</v>
      </c>
      <c r="AG191">
        <v>28.35735</v>
      </c>
      <c r="AH191">
        <v>27.14677</v>
      </c>
      <c r="AI191">
        <v>25.26127</v>
      </c>
      <c r="AJ191">
        <v>22.875509999999998</v>
      </c>
      <c r="AK191">
        <v>21.585249999999998</v>
      </c>
      <c r="AL191">
        <v>20.423629999999999</v>
      </c>
      <c r="AM191">
        <v>18.860029999999998</v>
      </c>
      <c r="AN191">
        <v>17.318529999999999</v>
      </c>
      <c r="AO191">
        <v>16.035550000000001</v>
      </c>
      <c r="AP191">
        <v>71.7744</v>
      </c>
      <c r="AQ191">
        <v>71.129540000000006</v>
      </c>
      <c r="AR191">
        <v>69.951689999999999</v>
      </c>
      <c r="AS191">
        <v>70.037030000000001</v>
      </c>
      <c r="AT191">
        <v>70.619960000000006</v>
      </c>
      <c r="AU191">
        <v>71.660229999999999</v>
      </c>
      <c r="AV191">
        <v>72.276570000000007</v>
      </c>
      <c r="AW191">
        <v>74.129850000000005</v>
      </c>
      <c r="AX191">
        <v>75.606570000000005</v>
      </c>
      <c r="AY191">
        <v>77.284999999999997</v>
      </c>
      <c r="AZ191">
        <v>81.032600000000002</v>
      </c>
      <c r="BA191">
        <v>84.930539999999993</v>
      </c>
      <c r="BB191">
        <v>85.991690000000006</v>
      </c>
      <c r="BC191">
        <v>87.100250000000003</v>
      </c>
      <c r="BD191">
        <v>88.372839999999997</v>
      </c>
      <c r="BE191">
        <v>87.188640000000007</v>
      </c>
      <c r="BF191">
        <v>85.288359999999997</v>
      </c>
      <c r="BG191">
        <v>83.540840000000003</v>
      </c>
      <c r="BH191">
        <v>79.24203</v>
      </c>
      <c r="BI191">
        <v>75.773380000000003</v>
      </c>
      <c r="BJ191">
        <v>74.224590000000006</v>
      </c>
      <c r="BK191">
        <v>73.329930000000004</v>
      </c>
      <c r="BL191">
        <v>72.81371</v>
      </c>
      <c r="BM191">
        <v>72.325370000000007</v>
      </c>
      <c r="BN191">
        <v>-0.49534299999999998</v>
      </c>
      <c r="BO191">
        <v>-0.4414767</v>
      </c>
      <c r="BP191">
        <v>-0.4291488</v>
      </c>
      <c r="BQ191">
        <v>-0.43467460000000002</v>
      </c>
      <c r="BR191">
        <v>-0.36111189999999999</v>
      </c>
      <c r="BS191">
        <v>-0.2130717</v>
      </c>
      <c r="BT191">
        <v>2.4756E-2</v>
      </c>
      <c r="BU191">
        <v>-0.24953719999999999</v>
      </c>
      <c r="BV191">
        <v>-0.45984419999999998</v>
      </c>
      <c r="BW191">
        <v>-0.23799619999999999</v>
      </c>
      <c r="BX191">
        <v>3.5467600000000002E-2</v>
      </c>
      <c r="BY191">
        <v>-3.2571500000000003E-2</v>
      </c>
      <c r="BZ191">
        <v>6.17966E-2</v>
      </c>
      <c r="CA191">
        <v>0.1176696</v>
      </c>
      <c r="CB191">
        <v>0.1456664</v>
      </c>
      <c r="CC191">
        <v>-1.42203E-2</v>
      </c>
      <c r="CD191">
        <v>-0.20840810000000001</v>
      </c>
      <c r="CE191">
        <v>-0.34295920000000002</v>
      </c>
      <c r="CF191">
        <v>-0.37098449999999999</v>
      </c>
      <c r="CG191">
        <v>-0.46312629999999999</v>
      </c>
      <c r="CH191">
        <v>-0.57079329999999995</v>
      </c>
      <c r="CI191">
        <v>-0.58546240000000005</v>
      </c>
      <c r="CJ191">
        <v>-0.66301279999999996</v>
      </c>
      <c r="CK191">
        <v>-0.65532699999999999</v>
      </c>
      <c r="CL191" s="25">
        <v>3.6383000000000001E-3</v>
      </c>
      <c r="CM191" s="25">
        <v>3.2683999999999999E-3</v>
      </c>
      <c r="CN191" s="25">
        <v>3.2320000000000001E-3</v>
      </c>
      <c r="CO191" s="25">
        <v>3.4616999999999998E-3</v>
      </c>
      <c r="CP191" s="25">
        <v>3.8421000000000002E-3</v>
      </c>
      <c r="CQ191" s="25">
        <v>4.3449999999999999E-3</v>
      </c>
      <c r="CR191" s="25">
        <v>4.4431000000000002E-3</v>
      </c>
      <c r="CS191" s="25">
        <v>4.0328999999999999E-3</v>
      </c>
      <c r="CT191" s="25">
        <v>3.64E-3</v>
      </c>
      <c r="CU191" s="25">
        <v>2.2358999999999999E-3</v>
      </c>
      <c r="CV191" s="25">
        <v>9.4740000000000004E-4</v>
      </c>
      <c r="CW191" s="25">
        <v>4.2630000000000001E-4</v>
      </c>
      <c r="CX191" s="25">
        <v>7.157E-4</v>
      </c>
      <c r="CY191" s="25">
        <v>1.8628E-3</v>
      </c>
      <c r="CZ191" s="25">
        <v>3.1686000000000001E-3</v>
      </c>
      <c r="DA191" s="25">
        <v>3.9179999999999996E-3</v>
      </c>
      <c r="DB191" s="25">
        <v>4.5187999999999999E-3</v>
      </c>
      <c r="DC191" s="25">
        <v>5.0137000000000003E-3</v>
      </c>
      <c r="DD191" s="25">
        <v>5.3131999999999997E-3</v>
      </c>
      <c r="DE191" s="25">
        <v>4.9055000000000001E-3</v>
      </c>
      <c r="DF191" s="25">
        <v>4.4067000000000004E-3</v>
      </c>
      <c r="DG191" s="25">
        <v>3.6338999999999998E-3</v>
      </c>
      <c r="DH191" s="25">
        <v>3.2328999999999999E-3</v>
      </c>
      <c r="DI191" s="25">
        <v>2.9031E-3</v>
      </c>
    </row>
    <row r="192" spans="1:113" x14ac:dyDescent="0.25">
      <c r="A192" t="str">
        <f t="shared" si="3"/>
        <v>All_All_All_All_Yes_0 to 199.99 kW_44061</v>
      </c>
      <c r="B192" t="s">
        <v>155</v>
      </c>
      <c r="C192" t="s">
        <v>222</v>
      </c>
      <c r="D192" t="s">
        <v>2</v>
      </c>
      <c r="E192" t="s">
        <v>2</v>
      </c>
      <c r="F192" t="s">
        <v>2</v>
      </c>
      <c r="G192" t="s">
        <v>2</v>
      </c>
      <c r="H192" t="s">
        <v>207</v>
      </c>
      <c r="I192" t="s">
        <v>212</v>
      </c>
      <c r="J192" s="11">
        <v>44061</v>
      </c>
      <c r="K192">
        <v>15</v>
      </c>
      <c r="L192">
        <v>18</v>
      </c>
      <c r="M192">
        <v>5972</v>
      </c>
      <c r="N192">
        <v>0</v>
      </c>
      <c r="O192">
        <v>0</v>
      </c>
      <c r="P192">
        <v>0</v>
      </c>
      <c r="Q192">
        <v>0</v>
      </c>
      <c r="R192">
        <v>15.276</v>
      </c>
      <c r="S192">
        <v>14.82469</v>
      </c>
      <c r="T192">
        <v>14.60642</v>
      </c>
      <c r="U192">
        <v>14.683759999999999</v>
      </c>
      <c r="V192">
        <v>15.14875</v>
      </c>
      <c r="W192">
        <v>16.825330000000001</v>
      </c>
      <c r="X192">
        <v>19.27477</v>
      </c>
      <c r="Y192">
        <v>22.070920000000001</v>
      </c>
      <c r="Z192">
        <v>24.964220000000001</v>
      </c>
      <c r="AA192">
        <v>27.309280000000001</v>
      </c>
      <c r="AB192">
        <v>29.45552</v>
      </c>
      <c r="AC192">
        <v>30.925879999999999</v>
      </c>
      <c r="AD192">
        <v>31.212260000000001</v>
      </c>
      <c r="AE192">
        <v>30.818940000000001</v>
      </c>
      <c r="AF192">
        <v>29.75177</v>
      </c>
      <c r="AG192">
        <v>28.85134</v>
      </c>
      <c r="AH192">
        <v>27.856729999999999</v>
      </c>
      <c r="AI192">
        <v>25.682310000000001</v>
      </c>
      <c r="AJ192">
        <v>23.129159999999999</v>
      </c>
      <c r="AK192">
        <v>22.04674</v>
      </c>
      <c r="AL192">
        <v>20.901209999999999</v>
      </c>
      <c r="AM192">
        <v>19.326650000000001</v>
      </c>
      <c r="AN192">
        <v>17.630279999999999</v>
      </c>
      <c r="AO192">
        <v>16.337869999999999</v>
      </c>
      <c r="AP192">
        <v>72.043899999999994</v>
      </c>
      <c r="AQ192">
        <v>71.742410000000007</v>
      </c>
      <c r="AR192">
        <v>71.648700000000005</v>
      </c>
      <c r="AS192">
        <v>71.780199999999994</v>
      </c>
      <c r="AT192">
        <v>72.244510000000005</v>
      </c>
      <c r="AU192">
        <v>72.894080000000002</v>
      </c>
      <c r="AV192">
        <v>73.223770000000002</v>
      </c>
      <c r="AW192">
        <v>77.053219999999996</v>
      </c>
      <c r="AX192">
        <v>80.876180000000005</v>
      </c>
      <c r="AY192">
        <v>86.808859999999996</v>
      </c>
      <c r="AZ192">
        <v>89.906970000000001</v>
      </c>
      <c r="BA192">
        <v>92.771600000000007</v>
      </c>
      <c r="BB192">
        <v>92.960040000000006</v>
      </c>
      <c r="BC192">
        <v>86.363860000000003</v>
      </c>
      <c r="BD192">
        <v>84.939269999999993</v>
      </c>
      <c r="BE192">
        <v>85.030709999999999</v>
      </c>
      <c r="BF192">
        <v>85.005229999999997</v>
      </c>
      <c r="BG192">
        <v>82.627340000000004</v>
      </c>
      <c r="BH192">
        <v>79.725679999999997</v>
      </c>
      <c r="BI192">
        <v>77.146940000000001</v>
      </c>
      <c r="BJ192">
        <v>75.30386</v>
      </c>
      <c r="BK192">
        <v>74.471230000000006</v>
      </c>
      <c r="BL192">
        <v>74.137460000000004</v>
      </c>
      <c r="BM192">
        <v>73.249690000000001</v>
      </c>
      <c r="BN192">
        <v>-0.2488882</v>
      </c>
      <c r="BO192">
        <v>-0.22545860000000001</v>
      </c>
      <c r="BP192">
        <v>-0.21993860000000001</v>
      </c>
      <c r="BQ192">
        <v>-0.2268974</v>
      </c>
      <c r="BR192">
        <v>-0.17535310000000001</v>
      </c>
      <c r="BS192">
        <v>4.9949100000000003E-2</v>
      </c>
      <c r="BT192">
        <v>0.43654219999999999</v>
      </c>
      <c r="BU192">
        <v>0.38738869999999997</v>
      </c>
      <c r="BV192">
        <v>7.1364499999999997E-2</v>
      </c>
      <c r="BW192">
        <v>-4.23211E-2</v>
      </c>
      <c r="BX192">
        <v>-3.9683900000000001E-2</v>
      </c>
      <c r="BY192">
        <v>-3.7632E-3</v>
      </c>
      <c r="BZ192">
        <v>7.9282900000000003E-2</v>
      </c>
      <c r="CA192">
        <v>0.239013</v>
      </c>
      <c r="CB192">
        <v>0.44219360000000002</v>
      </c>
      <c r="CC192">
        <v>0.2049397</v>
      </c>
      <c r="CD192">
        <v>-6.8336900000000006E-2</v>
      </c>
      <c r="CE192">
        <v>-9.0187199999999995E-2</v>
      </c>
      <c r="CF192">
        <v>-0.1778419</v>
      </c>
      <c r="CG192">
        <v>-0.33811530000000001</v>
      </c>
      <c r="CH192">
        <v>-0.39350020000000002</v>
      </c>
      <c r="CI192">
        <v>-0.38840019999999997</v>
      </c>
      <c r="CJ192">
        <v>-0.40588170000000001</v>
      </c>
      <c r="CK192">
        <v>-0.34978480000000001</v>
      </c>
      <c r="CL192" s="25">
        <v>3.2456E-3</v>
      </c>
      <c r="CM192" s="25">
        <v>3.0709999999999999E-3</v>
      </c>
      <c r="CN192" s="25">
        <v>2.9585000000000002E-3</v>
      </c>
      <c r="CO192" s="25">
        <v>3.0985000000000001E-3</v>
      </c>
      <c r="CP192" s="25">
        <v>3.5057999999999999E-3</v>
      </c>
      <c r="CQ192" s="25">
        <v>4.3718000000000003E-3</v>
      </c>
      <c r="CR192" s="25">
        <v>4.908E-3</v>
      </c>
      <c r="CS192" s="25">
        <v>3.9110000000000004E-3</v>
      </c>
      <c r="CT192" s="25">
        <v>2.7325000000000001E-3</v>
      </c>
      <c r="CU192" s="25">
        <v>1.4706999999999999E-3</v>
      </c>
      <c r="CV192" s="25">
        <v>5.1840000000000002E-4</v>
      </c>
      <c r="CW192" s="25">
        <v>2.1609999999999999E-4</v>
      </c>
      <c r="CX192" s="25">
        <v>4.8220000000000001E-4</v>
      </c>
      <c r="CY192" s="25">
        <v>1.4759E-3</v>
      </c>
      <c r="CZ192" s="25">
        <v>2.8808000000000002E-3</v>
      </c>
      <c r="DA192" s="25">
        <v>4.1472000000000002E-3</v>
      </c>
      <c r="DB192" s="25">
        <v>5.1098999999999997E-3</v>
      </c>
      <c r="DC192" s="25">
        <v>6.2030999999999996E-3</v>
      </c>
      <c r="DD192" s="25">
        <v>6.9382999999999997E-3</v>
      </c>
      <c r="DE192" s="25">
        <v>6.5665000000000003E-3</v>
      </c>
      <c r="DF192" s="25">
        <v>5.6496000000000003E-3</v>
      </c>
      <c r="DG192" s="25">
        <v>4.7666000000000002E-3</v>
      </c>
      <c r="DH192" s="25">
        <v>4.2627000000000003E-3</v>
      </c>
      <c r="DI192" s="25">
        <v>3.6589999999999999E-3</v>
      </c>
    </row>
    <row r="193" spans="1:113" x14ac:dyDescent="0.25">
      <c r="A193" t="str">
        <f t="shared" si="3"/>
        <v>All_All_All_All_Yes_0 to 199.99 kW_44062</v>
      </c>
      <c r="B193" t="s">
        <v>155</v>
      </c>
      <c r="C193" t="s">
        <v>222</v>
      </c>
      <c r="D193" t="s">
        <v>2</v>
      </c>
      <c r="E193" t="s">
        <v>2</v>
      </c>
      <c r="F193" t="s">
        <v>2</v>
      </c>
      <c r="G193" t="s">
        <v>2</v>
      </c>
      <c r="H193" t="s">
        <v>207</v>
      </c>
      <c r="I193" t="s">
        <v>212</v>
      </c>
      <c r="J193" s="11">
        <v>44062</v>
      </c>
      <c r="K193">
        <v>15</v>
      </c>
      <c r="L193">
        <v>18</v>
      </c>
      <c r="M193">
        <v>5976</v>
      </c>
      <c r="N193">
        <v>0</v>
      </c>
      <c r="O193">
        <v>0</v>
      </c>
      <c r="P193">
        <v>0</v>
      </c>
      <c r="Q193">
        <v>0</v>
      </c>
      <c r="R193">
        <v>15.602399999999999</v>
      </c>
      <c r="S193">
        <v>15.194979999999999</v>
      </c>
      <c r="T193">
        <v>14.92989</v>
      </c>
      <c r="U193">
        <v>14.933149999999999</v>
      </c>
      <c r="V193">
        <v>15.429460000000001</v>
      </c>
      <c r="W193">
        <v>16.970559999999999</v>
      </c>
      <c r="X193">
        <v>19.35107</v>
      </c>
      <c r="Y193">
        <v>22.16677</v>
      </c>
      <c r="Z193">
        <v>25.124420000000001</v>
      </c>
      <c r="AA193">
        <v>27.237960000000001</v>
      </c>
      <c r="AB193">
        <v>28.975200000000001</v>
      </c>
      <c r="AC193">
        <v>29.988389999999999</v>
      </c>
      <c r="AD193">
        <v>30.18432</v>
      </c>
      <c r="AE193">
        <v>30.296720000000001</v>
      </c>
      <c r="AF193">
        <v>29.86711</v>
      </c>
      <c r="AG193">
        <v>29.092649999999999</v>
      </c>
      <c r="AH193">
        <v>27.9361</v>
      </c>
      <c r="AI193">
        <v>25.87247</v>
      </c>
      <c r="AJ193">
        <v>23.420919999999999</v>
      </c>
      <c r="AK193">
        <v>22.207640000000001</v>
      </c>
      <c r="AL193">
        <v>20.954809999999998</v>
      </c>
      <c r="AM193">
        <v>19.362870000000001</v>
      </c>
      <c r="AN193">
        <v>17.648879999999998</v>
      </c>
      <c r="AO193">
        <v>16.34564</v>
      </c>
      <c r="AP193">
        <v>73.174099999999996</v>
      </c>
      <c r="AQ193">
        <v>72.773169999999993</v>
      </c>
      <c r="AR193">
        <v>72.807259999999999</v>
      </c>
      <c r="AS193">
        <v>72.11148</v>
      </c>
      <c r="AT193">
        <v>72.102369999999993</v>
      </c>
      <c r="AU193">
        <v>71.631770000000003</v>
      </c>
      <c r="AV193">
        <v>72.246719999999996</v>
      </c>
      <c r="AW193">
        <v>76.005499999999998</v>
      </c>
      <c r="AX193">
        <v>80.715969999999999</v>
      </c>
      <c r="AY193">
        <v>84.203199999999995</v>
      </c>
      <c r="AZ193">
        <v>86.477289999999996</v>
      </c>
      <c r="BA193">
        <v>87.494280000000003</v>
      </c>
      <c r="BB193">
        <v>86.893780000000007</v>
      </c>
      <c r="BC193">
        <v>87.050129999999996</v>
      </c>
      <c r="BD193">
        <v>86.585290000000001</v>
      </c>
      <c r="BE193">
        <v>86.517399999999995</v>
      </c>
      <c r="BF193">
        <v>85.834370000000007</v>
      </c>
      <c r="BG193">
        <v>83.634129999999999</v>
      </c>
      <c r="BH193">
        <v>79.108279999999993</v>
      </c>
      <c r="BI193">
        <v>75.701160000000002</v>
      </c>
      <c r="BJ193">
        <v>74.598269999999999</v>
      </c>
      <c r="BK193">
        <v>74.038079999999994</v>
      </c>
      <c r="BL193">
        <v>73.066000000000003</v>
      </c>
      <c r="BM193">
        <v>72.738309999999998</v>
      </c>
      <c r="BN193">
        <v>-0.26245489999999999</v>
      </c>
      <c r="BO193">
        <v>-0.2433283</v>
      </c>
      <c r="BP193">
        <v>-0.2335624</v>
      </c>
      <c r="BQ193">
        <v>-0.23072609999999999</v>
      </c>
      <c r="BR193">
        <v>-0.18003340000000001</v>
      </c>
      <c r="BS193">
        <v>1.6449100000000001E-2</v>
      </c>
      <c r="BT193">
        <v>0.4099025</v>
      </c>
      <c r="BU193">
        <v>0.35126580000000002</v>
      </c>
      <c r="BV193">
        <v>5.8924400000000002E-2</v>
      </c>
      <c r="BW193">
        <v>-8.0211500000000005E-2</v>
      </c>
      <c r="BX193">
        <v>-3.7378599999999998E-2</v>
      </c>
      <c r="BY193">
        <v>2.6383999999999999E-3</v>
      </c>
      <c r="BZ193">
        <v>8.5749900000000004E-2</v>
      </c>
      <c r="CA193">
        <v>0.23584910000000001</v>
      </c>
      <c r="CB193">
        <v>0.42800149999999998</v>
      </c>
      <c r="CC193">
        <v>0.19862489999999999</v>
      </c>
      <c r="CD193">
        <v>-7.2183800000000006E-2</v>
      </c>
      <c r="CE193">
        <v>-0.1078238</v>
      </c>
      <c r="CF193">
        <v>-0.1638404</v>
      </c>
      <c r="CG193">
        <v>-0.30291259999999998</v>
      </c>
      <c r="CH193">
        <v>-0.37079719999999999</v>
      </c>
      <c r="CI193">
        <v>-0.36642360000000002</v>
      </c>
      <c r="CJ193">
        <v>-0.35948350000000001</v>
      </c>
      <c r="CK193">
        <v>-0.32567750000000001</v>
      </c>
      <c r="CL193" s="25">
        <v>2.8038E-3</v>
      </c>
      <c r="CM193" s="25">
        <v>2.6679E-3</v>
      </c>
      <c r="CN193" s="25">
        <v>2.6194E-3</v>
      </c>
      <c r="CO193" s="25">
        <v>2.6968999999999999E-3</v>
      </c>
      <c r="CP193" s="25">
        <v>2.9147999999999999E-3</v>
      </c>
      <c r="CQ193" s="25">
        <v>3.5423999999999998E-3</v>
      </c>
      <c r="CR193" s="25">
        <v>3.9838E-3</v>
      </c>
      <c r="CS193" s="25">
        <v>3.2888000000000001E-3</v>
      </c>
      <c r="CT193" s="25">
        <v>2.4463000000000002E-3</v>
      </c>
      <c r="CU193" s="25">
        <v>1.4312000000000001E-3</v>
      </c>
      <c r="CV193" s="25">
        <v>5.2709999999999996E-4</v>
      </c>
      <c r="CW193" s="25">
        <v>2.2149999999999999E-4</v>
      </c>
      <c r="CX193" s="25">
        <v>4.8720000000000002E-4</v>
      </c>
      <c r="CY193" s="25">
        <v>1.2859E-3</v>
      </c>
      <c r="CZ193" s="25">
        <v>2.5793000000000001E-3</v>
      </c>
      <c r="DA193" s="25">
        <v>3.4827E-3</v>
      </c>
      <c r="DB193" s="25">
        <v>4.5539999999999999E-3</v>
      </c>
      <c r="DC193" s="25">
        <v>5.3045999999999996E-3</v>
      </c>
      <c r="DD193" s="25">
        <v>5.9021999999999998E-3</v>
      </c>
      <c r="DE193" s="25">
        <v>5.6785999999999998E-3</v>
      </c>
      <c r="DF193" s="25">
        <v>4.8233E-3</v>
      </c>
      <c r="DG193" s="25">
        <v>4.0698000000000002E-3</v>
      </c>
      <c r="DH193" s="25">
        <v>3.5885000000000001E-3</v>
      </c>
      <c r="DI193" s="25">
        <v>3.0563000000000001E-3</v>
      </c>
    </row>
    <row r="194" spans="1:113" x14ac:dyDescent="0.25">
      <c r="A194" t="str">
        <f t="shared" si="3"/>
        <v>All_All_All_All_Yes_0 to 199.99 kW_44063</v>
      </c>
      <c r="B194" t="s">
        <v>155</v>
      </c>
      <c r="C194" t="s">
        <v>222</v>
      </c>
      <c r="D194" t="s">
        <v>2</v>
      </c>
      <c r="E194" t="s">
        <v>2</v>
      </c>
      <c r="F194" t="s">
        <v>2</v>
      </c>
      <c r="G194" t="s">
        <v>2</v>
      </c>
      <c r="H194" t="s">
        <v>207</v>
      </c>
      <c r="I194" t="s">
        <v>212</v>
      </c>
      <c r="J194" s="11">
        <v>44063</v>
      </c>
      <c r="K194">
        <v>15</v>
      </c>
      <c r="L194">
        <v>18</v>
      </c>
      <c r="M194">
        <v>5842</v>
      </c>
      <c r="N194">
        <v>0</v>
      </c>
      <c r="O194">
        <v>0</v>
      </c>
      <c r="P194">
        <v>0</v>
      </c>
      <c r="Q194">
        <v>0</v>
      </c>
      <c r="R194">
        <v>15.59634</v>
      </c>
      <c r="S194">
        <v>15.179040000000001</v>
      </c>
      <c r="T194">
        <v>14.943020000000001</v>
      </c>
      <c r="U194">
        <v>14.908440000000001</v>
      </c>
      <c r="V194">
        <v>15.445819999999999</v>
      </c>
      <c r="W194">
        <v>17.020289999999999</v>
      </c>
      <c r="X194">
        <v>19.368870000000001</v>
      </c>
      <c r="Y194">
        <v>21.862660000000002</v>
      </c>
      <c r="Z194">
        <v>24.757449999999999</v>
      </c>
      <c r="AA194">
        <v>27.085270000000001</v>
      </c>
      <c r="AB194">
        <v>28.752759999999999</v>
      </c>
      <c r="AC194">
        <v>29.506209999999999</v>
      </c>
      <c r="AD194">
        <v>30.03406</v>
      </c>
      <c r="AE194">
        <v>30.497450000000001</v>
      </c>
      <c r="AF194">
        <v>30.247499999999999</v>
      </c>
      <c r="AG194">
        <v>29.289480000000001</v>
      </c>
      <c r="AH194">
        <v>27.529599999999999</v>
      </c>
      <c r="AI194">
        <v>25.202780000000001</v>
      </c>
      <c r="AJ194">
        <v>22.712910000000001</v>
      </c>
      <c r="AK194">
        <v>21.706800000000001</v>
      </c>
      <c r="AL194">
        <v>20.576339999999998</v>
      </c>
      <c r="AM194">
        <v>19.070039999999999</v>
      </c>
      <c r="AN194">
        <v>17.41827</v>
      </c>
      <c r="AO194">
        <v>16.10051</v>
      </c>
      <c r="AP194">
        <v>72.369799999999998</v>
      </c>
      <c r="AQ194">
        <v>71.666110000000003</v>
      </c>
      <c r="AR194">
        <v>71.497060000000005</v>
      </c>
      <c r="AS194">
        <v>71.905709999999999</v>
      </c>
      <c r="AT194">
        <v>71.387950000000004</v>
      </c>
      <c r="AU194">
        <v>71.465789999999998</v>
      </c>
      <c r="AV194">
        <v>71.770200000000003</v>
      </c>
      <c r="AW194">
        <v>74.618250000000003</v>
      </c>
      <c r="AX194">
        <v>79.05583</v>
      </c>
      <c r="AY194">
        <v>83.417860000000005</v>
      </c>
      <c r="AZ194">
        <v>84.813000000000002</v>
      </c>
      <c r="BA194">
        <v>85.629400000000004</v>
      </c>
      <c r="BB194">
        <v>87.683940000000007</v>
      </c>
      <c r="BC194">
        <v>89.58775</v>
      </c>
      <c r="BD194">
        <v>88.9208</v>
      </c>
      <c r="BE194">
        <v>85.254999999999995</v>
      </c>
      <c r="BF194">
        <v>80.61694</v>
      </c>
      <c r="BG194">
        <v>78.068439999999995</v>
      </c>
      <c r="BH194">
        <v>76.262839999999997</v>
      </c>
      <c r="BI194">
        <v>74.490579999999994</v>
      </c>
      <c r="BJ194">
        <v>73.039789999999996</v>
      </c>
      <c r="BK194">
        <v>72.542490000000001</v>
      </c>
      <c r="BL194">
        <v>72.128069999999994</v>
      </c>
      <c r="BM194">
        <v>71.455860000000001</v>
      </c>
      <c r="BN194">
        <v>-0.24740380000000001</v>
      </c>
      <c r="BO194">
        <v>-0.2227123</v>
      </c>
      <c r="BP194">
        <v>-0.2152771</v>
      </c>
      <c r="BQ194">
        <v>-0.23313719999999999</v>
      </c>
      <c r="BR194">
        <v>-0.17715629999999999</v>
      </c>
      <c r="BS194">
        <v>1.5681500000000001E-2</v>
      </c>
      <c r="BT194">
        <v>0.39607750000000003</v>
      </c>
      <c r="BU194">
        <v>0.3044212</v>
      </c>
      <c r="BV194">
        <v>1.0900000000000001E-5</v>
      </c>
      <c r="BW194">
        <v>-9.2298500000000006E-2</v>
      </c>
      <c r="BX194">
        <v>-3.6819699999999997E-2</v>
      </c>
      <c r="BY194">
        <v>5.0508000000000003E-3</v>
      </c>
      <c r="BZ194">
        <v>8.3580199999999993E-2</v>
      </c>
      <c r="CA194">
        <v>0.23438970000000001</v>
      </c>
      <c r="CB194">
        <v>0.41712729999999998</v>
      </c>
      <c r="CC194">
        <v>0.21222630000000001</v>
      </c>
      <c r="CD194">
        <v>-3.5786900000000003E-2</v>
      </c>
      <c r="CE194">
        <v>-2.9439300000000002E-2</v>
      </c>
      <c r="CF194">
        <v>-4.9789899999999998E-2</v>
      </c>
      <c r="CG194">
        <v>-0.28097699999999998</v>
      </c>
      <c r="CH194">
        <v>-0.32806160000000001</v>
      </c>
      <c r="CI194">
        <v>-0.31004759999999998</v>
      </c>
      <c r="CJ194">
        <v>-0.33221610000000001</v>
      </c>
      <c r="CK194">
        <v>-0.30452170000000001</v>
      </c>
      <c r="CL194" s="25">
        <v>2.6397999999999999E-3</v>
      </c>
      <c r="CM194" s="25">
        <v>2.5615999999999998E-3</v>
      </c>
      <c r="CN194" s="25">
        <v>2.4593000000000002E-3</v>
      </c>
      <c r="CO194" s="25">
        <v>2.6727000000000001E-3</v>
      </c>
      <c r="CP194" s="25">
        <v>2.9811999999999998E-3</v>
      </c>
      <c r="CQ194" s="25">
        <v>3.5664999999999998E-3</v>
      </c>
      <c r="CR194" s="25">
        <v>4.0485E-3</v>
      </c>
      <c r="CS194" s="25">
        <v>3.2775E-3</v>
      </c>
      <c r="CT194" s="25">
        <v>2.3773000000000002E-3</v>
      </c>
      <c r="CU194" s="25">
        <v>1.4135E-3</v>
      </c>
      <c r="CV194" s="25">
        <v>5.3899999999999998E-4</v>
      </c>
      <c r="CW194" s="25">
        <v>2.342E-4</v>
      </c>
      <c r="CX194" s="25">
        <v>4.751E-4</v>
      </c>
      <c r="CY194" s="25">
        <v>1.3401000000000001E-3</v>
      </c>
      <c r="CZ194" s="25">
        <v>2.6045E-3</v>
      </c>
      <c r="DA194" s="25">
        <v>3.8270000000000001E-3</v>
      </c>
      <c r="DB194" s="25">
        <v>4.8736999999999999E-3</v>
      </c>
      <c r="DC194" s="25">
        <v>5.6295E-3</v>
      </c>
      <c r="DD194" s="25">
        <v>6.0568999999999996E-3</v>
      </c>
      <c r="DE194" s="25">
        <v>5.6595999999999999E-3</v>
      </c>
      <c r="DF194" s="25">
        <v>4.8139999999999997E-3</v>
      </c>
      <c r="DG194" s="25">
        <v>4.104E-3</v>
      </c>
      <c r="DH194" s="25">
        <v>3.6365999999999998E-3</v>
      </c>
      <c r="DI194" s="25">
        <v>3.0760000000000002E-3</v>
      </c>
    </row>
    <row r="195" spans="1:113" x14ac:dyDescent="0.25">
      <c r="A195" t="str">
        <f t="shared" si="3"/>
        <v>All_All_All_All_Yes_0 to 199.99 kW_44079</v>
      </c>
      <c r="B195" t="s">
        <v>155</v>
      </c>
      <c r="C195" t="s">
        <v>222</v>
      </c>
      <c r="D195" t="s">
        <v>2</v>
      </c>
      <c r="E195" t="s">
        <v>2</v>
      </c>
      <c r="F195" t="s">
        <v>2</v>
      </c>
      <c r="G195" t="s">
        <v>2</v>
      </c>
      <c r="H195" t="s">
        <v>207</v>
      </c>
      <c r="I195" t="s">
        <v>212</v>
      </c>
      <c r="J195" s="11">
        <v>44079</v>
      </c>
      <c r="K195">
        <v>15</v>
      </c>
      <c r="L195">
        <v>18</v>
      </c>
      <c r="M195">
        <v>5830</v>
      </c>
      <c r="N195">
        <v>0</v>
      </c>
      <c r="O195">
        <v>0</v>
      </c>
      <c r="P195">
        <v>0</v>
      </c>
      <c r="Q195">
        <v>0</v>
      </c>
      <c r="R195">
        <v>15.094720000000001</v>
      </c>
      <c r="S195">
        <v>14.556900000000001</v>
      </c>
      <c r="T195">
        <v>14.184139999999999</v>
      </c>
      <c r="U195">
        <v>14.05104</v>
      </c>
      <c r="V195">
        <v>14.173450000000001</v>
      </c>
      <c r="W195">
        <v>14.679880000000001</v>
      </c>
      <c r="X195">
        <v>15.183619999999999</v>
      </c>
      <c r="Y195">
        <v>16.10426</v>
      </c>
      <c r="Z195">
        <v>18.223669999999998</v>
      </c>
      <c r="AA195">
        <v>20.476790000000001</v>
      </c>
      <c r="AB195">
        <v>22.418500000000002</v>
      </c>
      <c r="AC195">
        <v>23.842479999999998</v>
      </c>
      <c r="AD195">
        <v>24.492380000000001</v>
      </c>
      <c r="AE195">
        <v>24.55866</v>
      </c>
      <c r="AF195">
        <v>24.61816</v>
      </c>
      <c r="AG195">
        <v>24.52272</v>
      </c>
      <c r="AH195">
        <v>24.368200000000002</v>
      </c>
      <c r="AI195">
        <v>23.805479999999999</v>
      </c>
      <c r="AJ195">
        <v>22.939679999999999</v>
      </c>
      <c r="AK195">
        <v>22.369240000000001</v>
      </c>
      <c r="AL195">
        <v>21.275639999999999</v>
      </c>
      <c r="AM195">
        <v>19.89873</v>
      </c>
      <c r="AN195">
        <v>18.291450000000001</v>
      </c>
      <c r="AO195">
        <v>16.874960000000002</v>
      </c>
      <c r="AP195">
        <v>70.731099999999998</v>
      </c>
      <c r="AQ195">
        <v>70.425250000000005</v>
      </c>
      <c r="AR195">
        <v>69.581320000000005</v>
      </c>
      <c r="AS195">
        <v>69.498369999999994</v>
      </c>
      <c r="AT195">
        <v>69.875770000000003</v>
      </c>
      <c r="AU195">
        <v>70.146270000000001</v>
      </c>
      <c r="AV195">
        <v>70.001050000000006</v>
      </c>
      <c r="AW195">
        <v>75.613439999999997</v>
      </c>
      <c r="AX195">
        <v>81.709299999999999</v>
      </c>
      <c r="AY195">
        <v>87.597890000000007</v>
      </c>
      <c r="AZ195">
        <v>93.656120000000001</v>
      </c>
      <c r="BA195">
        <v>95.556899999999999</v>
      </c>
      <c r="BB195">
        <v>97.052310000000006</v>
      </c>
      <c r="BC195">
        <v>98.329700000000003</v>
      </c>
      <c r="BD195">
        <v>97.083349999999996</v>
      </c>
      <c r="BE195">
        <v>96.528469999999999</v>
      </c>
      <c r="BF195">
        <v>95.1965</v>
      </c>
      <c r="BG195">
        <v>91.494230000000002</v>
      </c>
      <c r="BH195">
        <v>87.415610000000001</v>
      </c>
      <c r="BI195">
        <v>84.175129999999996</v>
      </c>
      <c r="BJ195">
        <v>81.428489999999996</v>
      </c>
      <c r="BK195">
        <v>78.708150000000003</v>
      </c>
      <c r="BL195">
        <v>77.70626</v>
      </c>
      <c r="BM195">
        <v>76.526409999999998</v>
      </c>
      <c r="BN195">
        <v>-0.23196140000000001</v>
      </c>
      <c r="BO195">
        <v>-0.21273610000000001</v>
      </c>
      <c r="BP195">
        <v>-0.20063259999999999</v>
      </c>
      <c r="BQ195">
        <v>-0.2094956</v>
      </c>
      <c r="BR195">
        <v>-0.16193289999999999</v>
      </c>
      <c r="BS195">
        <v>-8.1866000000000005E-3</v>
      </c>
      <c r="BT195">
        <v>0.35518870000000002</v>
      </c>
      <c r="BU195">
        <v>0.33737840000000002</v>
      </c>
      <c r="BV195">
        <v>0.10355109999999999</v>
      </c>
      <c r="BW195">
        <v>-2.4758100000000002E-2</v>
      </c>
      <c r="BX195">
        <v>-4.1643199999999998E-2</v>
      </c>
      <c r="BY195">
        <v>-6.1138E-3</v>
      </c>
      <c r="BZ195">
        <v>7.49089E-2</v>
      </c>
      <c r="CA195">
        <v>0.23125970000000001</v>
      </c>
      <c r="CB195">
        <v>0.35632170000000002</v>
      </c>
      <c r="CC195">
        <v>0.1616138</v>
      </c>
      <c r="CD195">
        <v>-0.1379842</v>
      </c>
      <c r="CE195">
        <v>-0.24028649999999999</v>
      </c>
      <c r="CF195">
        <v>-0.55007050000000002</v>
      </c>
      <c r="CG195">
        <v>-0.53690380000000004</v>
      </c>
      <c r="CH195">
        <v>-0.64130549999999997</v>
      </c>
      <c r="CI195">
        <v>-0.63647489999999995</v>
      </c>
      <c r="CJ195">
        <v>-0.56455699999999998</v>
      </c>
      <c r="CK195">
        <v>-0.47339429999999999</v>
      </c>
      <c r="CL195" s="25">
        <v>3.1189999999999998E-3</v>
      </c>
      <c r="CM195" s="25">
        <v>2.9342000000000001E-3</v>
      </c>
      <c r="CN195" s="25">
        <v>2.9583000000000001E-3</v>
      </c>
      <c r="CO195" s="25">
        <v>3.1589000000000001E-3</v>
      </c>
      <c r="CP195" s="25">
        <v>3.8083000000000001E-3</v>
      </c>
      <c r="CQ195" s="25">
        <v>4.7140000000000003E-3</v>
      </c>
      <c r="CR195" s="25">
        <v>5.2899000000000002E-3</v>
      </c>
      <c r="CS195" s="25">
        <v>4.1961999999999998E-3</v>
      </c>
      <c r="CT195" s="25">
        <v>2.9426999999999999E-3</v>
      </c>
      <c r="CU195" s="25">
        <v>1.7278E-3</v>
      </c>
      <c r="CV195" s="25">
        <v>7.1159999999999995E-4</v>
      </c>
      <c r="CW195" s="25">
        <v>3.2600000000000001E-4</v>
      </c>
      <c r="CX195" s="25">
        <v>7.1869999999999996E-4</v>
      </c>
      <c r="CY195" s="25">
        <v>2.7585999999999999E-3</v>
      </c>
      <c r="CZ195" s="25">
        <v>5.6699000000000003E-3</v>
      </c>
      <c r="DA195" s="25">
        <v>6.5770999999999998E-3</v>
      </c>
      <c r="DB195" s="25">
        <v>7.1888999999999998E-3</v>
      </c>
      <c r="DC195" s="25">
        <v>7.5653999999999999E-3</v>
      </c>
      <c r="DD195" s="25">
        <v>7.6287000000000004E-3</v>
      </c>
      <c r="DE195" s="25">
        <v>7.3728999999999999E-3</v>
      </c>
      <c r="DF195" s="25">
        <v>6.0228E-3</v>
      </c>
      <c r="DG195" s="25">
        <v>5.3572000000000003E-3</v>
      </c>
      <c r="DH195" s="25">
        <v>4.6960999999999999E-3</v>
      </c>
      <c r="DI195" s="25">
        <v>4.2776999999999997E-3</v>
      </c>
    </row>
    <row r="196" spans="1:113" x14ac:dyDescent="0.25">
      <c r="A196" t="str">
        <f t="shared" si="3"/>
        <v>All_All_All_All_Yes_0 to 199.99 kW_44080</v>
      </c>
      <c r="B196" t="s">
        <v>155</v>
      </c>
      <c r="C196" t="s">
        <v>222</v>
      </c>
      <c r="D196" t="s">
        <v>2</v>
      </c>
      <c r="E196" t="s">
        <v>2</v>
      </c>
      <c r="F196" t="s">
        <v>2</v>
      </c>
      <c r="G196" t="s">
        <v>2</v>
      </c>
      <c r="H196" t="s">
        <v>207</v>
      </c>
      <c r="I196" t="s">
        <v>212</v>
      </c>
      <c r="J196" s="11">
        <v>44080</v>
      </c>
      <c r="K196">
        <v>15</v>
      </c>
      <c r="L196">
        <v>18</v>
      </c>
      <c r="M196">
        <v>5835</v>
      </c>
      <c r="N196">
        <v>0</v>
      </c>
      <c r="O196">
        <v>0</v>
      </c>
      <c r="P196">
        <v>0</v>
      </c>
      <c r="Q196">
        <v>0</v>
      </c>
      <c r="R196">
        <v>15.874790000000001</v>
      </c>
      <c r="S196">
        <v>15.25747</v>
      </c>
      <c r="T196">
        <v>14.874459999999999</v>
      </c>
      <c r="U196">
        <v>14.6844</v>
      </c>
      <c r="V196">
        <v>14.64123</v>
      </c>
      <c r="W196">
        <v>14.85271</v>
      </c>
      <c r="X196">
        <v>15.229799999999999</v>
      </c>
      <c r="Y196">
        <v>15.90368</v>
      </c>
      <c r="Z196">
        <v>17.924880000000002</v>
      </c>
      <c r="AA196">
        <v>20.144130000000001</v>
      </c>
      <c r="AB196">
        <v>22.01981</v>
      </c>
      <c r="AC196">
        <v>23.190010000000001</v>
      </c>
      <c r="AD196">
        <v>23.686640000000001</v>
      </c>
      <c r="AE196">
        <v>23.923290000000001</v>
      </c>
      <c r="AF196">
        <v>24.186889999999998</v>
      </c>
      <c r="AG196">
        <v>24.079519999999999</v>
      </c>
      <c r="AH196">
        <v>23.757680000000001</v>
      </c>
      <c r="AI196">
        <v>23.137930000000001</v>
      </c>
      <c r="AJ196">
        <v>22.268090000000001</v>
      </c>
      <c r="AK196">
        <v>21.721710000000002</v>
      </c>
      <c r="AL196">
        <v>20.586729999999999</v>
      </c>
      <c r="AM196">
        <v>19.27929</v>
      </c>
      <c r="AN196">
        <v>17.844809999999999</v>
      </c>
      <c r="AO196">
        <v>16.62059</v>
      </c>
      <c r="AP196">
        <v>76.193299999999994</v>
      </c>
      <c r="AQ196">
        <v>75.141159999999999</v>
      </c>
      <c r="AR196">
        <v>73.821619999999996</v>
      </c>
      <c r="AS196">
        <v>73.683130000000006</v>
      </c>
      <c r="AT196">
        <v>74.483710000000002</v>
      </c>
      <c r="AU196">
        <v>74.59684</v>
      </c>
      <c r="AV196">
        <v>75.163989999999998</v>
      </c>
      <c r="AW196">
        <v>83.693920000000006</v>
      </c>
      <c r="AX196">
        <v>90.460470000000001</v>
      </c>
      <c r="AY196">
        <v>96.873019999999997</v>
      </c>
      <c r="AZ196">
        <v>101.55800000000001</v>
      </c>
      <c r="BA196">
        <v>102.6033</v>
      </c>
      <c r="BB196">
        <v>102.55240000000001</v>
      </c>
      <c r="BC196">
        <v>103.70189999999999</v>
      </c>
      <c r="BD196">
        <v>103.05159999999999</v>
      </c>
      <c r="BE196">
        <v>100.7086</v>
      </c>
      <c r="BF196">
        <v>96.842500000000001</v>
      </c>
      <c r="BG196">
        <v>92.619510000000005</v>
      </c>
      <c r="BH196">
        <v>85.422449999999998</v>
      </c>
      <c r="BI196">
        <v>80.952160000000006</v>
      </c>
      <c r="BJ196">
        <v>78.620670000000004</v>
      </c>
      <c r="BK196">
        <v>77.043819999999997</v>
      </c>
      <c r="BL196">
        <v>75.970470000000006</v>
      </c>
      <c r="BM196">
        <v>74.354470000000006</v>
      </c>
      <c r="BN196">
        <v>-0.5688337</v>
      </c>
      <c r="BO196">
        <v>-0.50899110000000003</v>
      </c>
      <c r="BP196">
        <v>-0.48364119999999999</v>
      </c>
      <c r="BQ196">
        <v>-0.50538649999999996</v>
      </c>
      <c r="BR196">
        <v>-0.41811500000000001</v>
      </c>
      <c r="BS196">
        <v>-0.12930729999999999</v>
      </c>
      <c r="BT196">
        <v>0.12524279999999999</v>
      </c>
      <c r="BU196">
        <v>0.1323386</v>
      </c>
      <c r="BV196">
        <v>0.14794650000000001</v>
      </c>
      <c r="BW196">
        <v>7.0157600000000001E-2</v>
      </c>
      <c r="BX196">
        <v>2.63503E-2</v>
      </c>
      <c r="BY196">
        <v>-5.4861800000000002E-2</v>
      </c>
      <c r="BZ196">
        <v>4.1963E-2</v>
      </c>
      <c r="CA196">
        <v>0.1065045</v>
      </c>
      <c r="CB196">
        <v>4.3355299999999999E-2</v>
      </c>
      <c r="CC196">
        <v>-6.6699099999999997E-2</v>
      </c>
      <c r="CD196">
        <v>-0.28402929999999998</v>
      </c>
      <c r="CE196">
        <v>-0.47669689999999998</v>
      </c>
      <c r="CF196">
        <v>-0.63415330000000003</v>
      </c>
      <c r="CG196">
        <v>-0.59808289999999997</v>
      </c>
      <c r="CH196">
        <v>-0.72921270000000005</v>
      </c>
      <c r="CI196">
        <v>-0.77789680000000005</v>
      </c>
      <c r="CJ196">
        <v>-0.77917170000000002</v>
      </c>
      <c r="CK196">
        <v>-0.72238150000000001</v>
      </c>
      <c r="CL196" s="25">
        <v>4.7051999999999997E-3</v>
      </c>
      <c r="CM196" s="25">
        <v>4.3191000000000002E-3</v>
      </c>
      <c r="CN196" s="25">
        <v>4.2547000000000001E-3</v>
      </c>
      <c r="CO196" s="25">
        <v>4.1605000000000001E-3</v>
      </c>
      <c r="CP196" s="25">
        <v>4.7802000000000001E-3</v>
      </c>
      <c r="CQ196" s="25">
        <v>5.4514999999999997E-3</v>
      </c>
      <c r="CR196" s="25">
        <v>6.3889000000000003E-3</v>
      </c>
      <c r="CS196" s="25">
        <v>6.0749000000000003E-3</v>
      </c>
      <c r="CT196" s="25">
        <v>4.7248000000000004E-3</v>
      </c>
      <c r="CU196" s="25">
        <v>3.3443000000000001E-3</v>
      </c>
      <c r="CV196" s="25">
        <v>1.1058000000000001E-3</v>
      </c>
      <c r="CW196" s="25">
        <v>4.64E-4</v>
      </c>
      <c r="CX196" s="25">
        <v>1.0342999999999999E-3</v>
      </c>
      <c r="CY196" s="25">
        <v>3.4218999999999999E-3</v>
      </c>
      <c r="CZ196" s="25">
        <v>6.2724E-3</v>
      </c>
      <c r="DA196" s="25">
        <v>7.3416999999999996E-3</v>
      </c>
      <c r="DB196" s="25">
        <v>7.8018000000000002E-3</v>
      </c>
      <c r="DC196" s="25">
        <v>7.6704E-3</v>
      </c>
      <c r="DD196" s="25">
        <v>7.3280999999999997E-3</v>
      </c>
      <c r="DE196" s="25">
        <v>6.4507000000000002E-3</v>
      </c>
      <c r="DF196" s="25">
        <v>5.3137999999999996E-3</v>
      </c>
      <c r="DG196" s="25">
        <v>4.7035000000000002E-3</v>
      </c>
      <c r="DH196" s="25">
        <v>4.0495000000000001E-3</v>
      </c>
      <c r="DI196" s="25">
        <v>3.5768000000000002E-3</v>
      </c>
    </row>
    <row r="197" spans="1:113" x14ac:dyDescent="0.25">
      <c r="A197" t="str">
        <f t="shared" si="3"/>
        <v>All_All_All_All_Yes_0 to 199.99 kW_44081</v>
      </c>
      <c r="B197" t="s">
        <v>155</v>
      </c>
      <c r="C197" t="s">
        <v>222</v>
      </c>
      <c r="D197" t="s">
        <v>2</v>
      </c>
      <c r="E197" t="s">
        <v>2</v>
      </c>
      <c r="F197" t="s">
        <v>2</v>
      </c>
      <c r="G197" t="s">
        <v>2</v>
      </c>
      <c r="H197" t="s">
        <v>207</v>
      </c>
      <c r="I197" t="s">
        <v>212</v>
      </c>
      <c r="J197" s="11">
        <v>44081</v>
      </c>
      <c r="K197">
        <v>15</v>
      </c>
      <c r="L197">
        <v>18</v>
      </c>
      <c r="M197">
        <v>5829</v>
      </c>
      <c r="N197">
        <v>0</v>
      </c>
      <c r="O197">
        <v>0</v>
      </c>
      <c r="P197">
        <v>0</v>
      </c>
      <c r="Q197">
        <v>0</v>
      </c>
      <c r="R197">
        <v>15.715009999999999</v>
      </c>
      <c r="S197">
        <v>15.141360000000001</v>
      </c>
      <c r="T197">
        <v>14.774990000000001</v>
      </c>
      <c r="U197">
        <v>14.62199</v>
      </c>
      <c r="V197">
        <v>14.790150000000001</v>
      </c>
      <c r="W197">
        <v>15.50961</v>
      </c>
      <c r="X197">
        <v>16.632149999999999</v>
      </c>
      <c r="Y197">
        <v>17.350149999999999</v>
      </c>
      <c r="Z197">
        <v>18.66994</v>
      </c>
      <c r="AA197">
        <v>19.940999999999999</v>
      </c>
      <c r="AB197">
        <v>21.23969</v>
      </c>
      <c r="AC197">
        <v>22.18515</v>
      </c>
      <c r="AD197">
        <v>22.516559999999998</v>
      </c>
      <c r="AE197">
        <v>22.515180000000001</v>
      </c>
      <c r="AF197">
        <v>22.218900000000001</v>
      </c>
      <c r="AG197">
        <v>21.88578</v>
      </c>
      <c r="AH197">
        <v>21.41281</v>
      </c>
      <c r="AI197">
        <v>20.572959999999998</v>
      </c>
      <c r="AJ197">
        <v>19.469090000000001</v>
      </c>
      <c r="AK197">
        <v>19.12951</v>
      </c>
      <c r="AL197">
        <v>18.158390000000001</v>
      </c>
      <c r="AM197">
        <v>17.06099</v>
      </c>
      <c r="AN197">
        <v>15.794449999999999</v>
      </c>
      <c r="AO197">
        <v>14.878579999999999</v>
      </c>
      <c r="AP197">
        <v>72.843599999999995</v>
      </c>
      <c r="AQ197">
        <v>72.171859999999995</v>
      </c>
      <c r="AR197">
        <v>70.895570000000006</v>
      </c>
      <c r="AS197">
        <v>70.285979999999995</v>
      </c>
      <c r="AT197">
        <v>69.443119999999993</v>
      </c>
      <c r="AU197">
        <v>68.824299999999994</v>
      </c>
      <c r="AV197">
        <v>68.034739999999999</v>
      </c>
      <c r="AW197">
        <v>72.055949999999996</v>
      </c>
      <c r="AX197">
        <v>73.781440000000003</v>
      </c>
      <c r="AY197">
        <v>77.837720000000004</v>
      </c>
      <c r="AZ197">
        <v>80.700850000000003</v>
      </c>
      <c r="BA197">
        <v>81.1524</v>
      </c>
      <c r="BB197">
        <v>81.433160000000001</v>
      </c>
      <c r="BC197">
        <v>80.934209999999993</v>
      </c>
      <c r="BD197">
        <v>80.599850000000004</v>
      </c>
      <c r="BE197">
        <v>79.290099999999995</v>
      </c>
      <c r="BF197">
        <v>78.035759999999996</v>
      </c>
      <c r="BG197">
        <v>75.421850000000006</v>
      </c>
      <c r="BH197">
        <v>73.446969999999993</v>
      </c>
      <c r="BI197">
        <v>72.176829999999995</v>
      </c>
      <c r="BJ197">
        <v>71.634410000000003</v>
      </c>
      <c r="BK197">
        <v>71.346040000000002</v>
      </c>
      <c r="BL197">
        <v>71.068629999999999</v>
      </c>
      <c r="BM197">
        <v>70.927819999999997</v>
      </c>
      <c r="BN197">
        <v>-0.50274490000000005</v>
      </c>
      <c r="BO197">
        <v>-0.46630769999999999</v>
      </c>
      <c r="BP197">
        <v>-0.45266600000000001</v>
      </c>
      <c r="BQ197" s="25">
        <v>-0.45951839999999999</v>
      </c>
      <c r="BR197">
        <v>-0.3683689</v>
      </c>
      <c r="BS197">
        <v>-0.2458333</v>
      </c>
      <c r="BT197">
        <v>-4.1339500000000001E-2</v>
      </c>
      <c r="BU197">
        <v>-0.32558710000000002</v>
      </c>
      <c r="BV197">
        <v>-0.5432245</v>
      </c>
      <c r="BW197">
        <v>-0.23855219999999999</v>
      </c>
      <c r="BX197">
        <v>3.5322399999999997E-2</v>
      </c>
      <c r="BY197">
        <v>-2.7668399999999999E-2</v>
      </c>
      <c r="BZ197">
        <v>6.8539000000000003E-2</v>
      </c>
      <c r="CA197">
        <v>0.1235101</v>
      </c>
      <c r="CB197">
        <v>0.1972392</v>
      </c>
      <c r="CC197">
        <v>1.47777E-2</v>
      </c>
      <c r="CD197">
        <v>-0.16297</v>
      </c>
      <c r="CE197">
        <v>-0.23000419999999999</v>
      </c>
      <c r="CF197">
        <v>-0.1248331</v>
      </c>
      <c r="CG197">
        <v>-0.385467</v>
      </c>
      <c r="CH197">
        <v>-0.48419519999999999</v>
      </c>
      <c r="CI197">
        <v>-0.49777480000000002</v>
      </c>
      <c r="CJ197">
        <v>-0.60859319999999995</v>
      </c>
      <c r="CK197">
        <v>-0.62792780000000004</v>
      </c>
      <c r="CL197" s="25">
        <v>6.0467000000000003E-3</v>
      </c>
      <c r="CM197" s="25">
        <v>5.3518000000000003E-3</v>
      </c>
      <c r="CN197" s="25">
        <v>5.1741000000000001E-3</v>
      </c>
      <c r="CO197" s="25">
        <v>5.2804000000000002E-3</v>
      </c>
      <c r="CP197" s="25">
        <v>5.9232E-3</v>
      </c>
      <c r="CQ197" s="25">
        <v>6.6772999999999997E-3</v>
      </c>
      <c r="CR197" s="25">
        <v>8.2114000000000006E-3</v>
      </c>
      <c r="CS197" s="25">
        <v>7.1557000000000001E-3</v>
      </c>
      <c r="CT197" s="25">
        <v>6.0136E-3</v>
      </c>
      <c r="CU197" s="25">
        <v>3.6338999999999998E-3</v>
      </c>
      <c r="CV197" s="25">
        <v>1.5380000000000001E-3</v>
      </c>
      <c r="CW197" s="25">
        <v>7.1279999999999998E-4</v>
      </c>
      <c r="CX197" s="25">
        <v>1.5184E-3</v>
      </c>
      <c r="CY197" s="25">
        <v>3.5439E-3</v>
      </c>
      <c r="CZ197" s="25">
        <v>5.8786000000000003E-3</v>
      </c>
      <c r="DA197" s="25">
        <v>7.4026999999999999E-3</v>
      </c>
      <c r="DB197" s="25">
        <v>7.7088E-3</v>
      </c>
      <c r="DC197" s="25">
        <v>8.1271999999999994E-3</v>
      </c>
      <c r="DD197" s="25">
        <v>8.2057999999999992E-3</v>
      </c>
      <c r="DE197" s="25">
        <v>7.3315999999999997E-3</v>
      </c>
      <c r="DF197" s="25">
        <v>6.2637999999999999E-3</v>
      </c>
      <c r="DG197" s="25">
        <v>5.1687E-3</v>
      </c>
      <c r="DH197" s="25">
        <v>4.8008E-3</v>
      </c>
      <c r="DI197" s="25">
        <v>4.1675000000000002E-3</v>
      </c>
    </row>
    <row r="198" spans="1:113" x14ac:dyDescent="0.25">
      <c r="A198" t="str">
        <f t="shared" si="3"/>
        <v>All_All_All_All_Yes_0 to 199.99 kW_44104</v>
      </c>
      <c r="B198" t="s">
        <v>155</v>
      </c>
      <c r="C198" t="s">
        <v>222</v>
      </c>
      <c r="D198" t="s">
        <v>2</v>
      </c>
      <c r="E198" t="s">
        <v>2</v>
      </c>
      <c r="F198" t="s">
        <v>2</v>
      </c>
      <c r="G198" t="s">
        <v>2</v>
      </c>
      <c r="H198" t="s">
        <v>207</v>
      </c>
      <c r="I198" t="s">
        <v>212</v>
      </c>
      <c r="J198" s="11">
        <v>44104</v>
      </c>
      <c r="K198">
        <v>15</v>
      </c>
      <c r="L198">
        <v>18</v>
      </c>
      <c r="M198">
        <v>5854</v>
      </c>
      <c r="N198">
        <v>0</v>
      </c>
      <c r="O198">
        <v>0</v>
      </c>
      <c r="P198">
        <v>0</v>
      </c>
      <c r="Q198">
        <v>0</v>
      </c>
      <c r="R198">
        <v>14.338570000000001</v>
      </c>
      <c r="S198">
        <v>13.87133</v>
      </c>
      <c r="T198">
        <v>13.582990000000001</v>
      </c>
      <c r="U198">
        <v>13.502470000000001</v>
      </c>
      <c r="V198">
        <v>13.86429</v>
      </c>
      <c r="W198">
        <v>15.35087</v>
      </c>
      <c r="X198">
        <v>17.7514</v>
      </c>
      <c r="Y198">
        <v>19.834720000000001</v>
      </c>
      <c r="Z198">
        <v>22.841830000000002</v>
      </c>
      <c r="AA198">
        <v>25.738160000000001</v>
      </c>
      <c r="AB198">
        <v>28.156189999999999</v>
      </c>
      <c r="AC198">
        <v>29.984300000000001</v>
      </c>
      <c r="AD198">
        <v>30.932169999999999</v>
      </c>
      <c r="AE198">
        <v>31.191569999999999</v>
      </c>
      <c r="AF198">
        <v>30.90409</v>
      </c>
      <c r="AG198">
        <v>30.489419999999999</v>
      </c>
      <c r="AH198">
        <v>29.160340000000001</v>
      </c>
      <c r="AI198">
        <v>26.898</v>
      </c>
      <c r="AJ198">
        <v>24.397400000000001</v>
      </c>
      <c r="AK198">
        <v>22.796500000000002</v>
      </c>
      <c r="AL198">
        <v>20.855530000000002</v>
      </c>
      <c r="AM198">
        <v>18.86787</v>
      </c>
      <c r="AN198">
        <v>16.935400000000001</v>
      </c>
      <c r="AO198">
        <v>15.50948</v>
      </c>
      <c r="AP198">
        <v>67.081599999999995</v>
      </c>
      <c r="AQ198">
        <v>66.816299999999998</v>
      </c>
      <c r="AR198">
        <v>66.080910000000003</v>
      </c>
      <c r="AS198">
        <v>67.064539999999994</v>
      </c>
      <c r="AT198">
        <v>67.269559999999998</v>
      </c>
      <c r="AU198">
        <v>69.069199999999995</v>
      </c>
      <c r="AV198">
        <v>69.324359999999999</v>
      </c>
      <c r="AW198">
        <v>75.653440000000003</v>
      </c>
      <c r="AX198">
        <v>83.484039999999993</v>
      </c>
      <c r="AY198">
        <v>88.496570000000006</v>
      </c>
      <c r="AZ198">
        <v>94.829539999999994</v>
      </c>
      <c r="BA198">
        <v>96.40607</v>
      </c>
      <c r="BB198">
        <v>95.431640000000002</v>
      </c>
      <c r="BC198">
        <v>94.217479999999995</v>
      </c>
      <c r="BD198">
        <v>94.571389999999994</v>
      </c>
      <c r="BE198">
        <v>95.710899999999995</v>
      </c>
      <c r="BF198">
        <v>94.212909999999994</v>
      </c>
      <c r="BG198">
        <v>88.589020000000005</v>
      </c>
      <c r="BH198">
        <v>83.232839999999996</v>
      </c>
      <c r="BI198">
        <v>80.05592</v>
      </c>
      <c r="BJ198">
        <v>76.785079999999994</v>
      </c>
      <c r="BK198">
        <v>74.67116</v>
      </c>
      <c r="BL198">
        <v>72.986270000000005</v>
      </c>
      <c r="BM198">
        <v>72.025760000000005</v>
      </c>
      <c r="BN198">
        <v>-0.20968880000000001</v>
      </c>
      <c r="BO198">
        <v>-0.19756290000000001</v>
      </c>
      <c r="BP198">
        <v>-0.1886632</v>
      </c>
      <c r="BQ198" s="25">
        <v>-0.19458510000000001</v>
      </c>
      <c r="BR198">
        <v>-0.16548489999999999</v>
      </c>
      <c r="BS198">
        <v>1.07884E-2</v>
      </c>
      <c r="BT198">
        <v>0.39641029999999999</v>
      </c>
      <c r="BU198">
        <v>0.36283670000000001</v>
      </c>
      <c r="BV198">
        <v>0.19425890000000001</v>
      </c>
      <c r="BW198">
        <v>-1.0366E-2</v>
      </c>
      <c r="BX198">
        <v>-4.2864100000000002E-2</v>
      </c>
      <c r="BY198">
        <v>-8.1405999999999996E-3</v>
      </c>
      <c r="BZ198">
        <v>7.42728E-2</v>
      </c>
      <c r="CA198">
        <v>0.23229379999999999</v>
      </c>
      <c r="CB198">
        <v>0.36969030000000003</v>
      </c>
      <c r="CC198">
        <v>0.15150730000000001</v>
      </c>
      <c r="CD198">
        <v>-0.14485770000000001</v>
      </c>
      <c r="CE198">
        <v>-0.19783719999999999</v>
      </c>
      <c r="CF198">
        <v>-0.39987729999999999</v>
      </c>
      <c r="CG198">
        <v>-0.4561479</v>
      </c>
      <c r="CH198">
        <v>-0.50086339999999996</v>
      </c>
      <c r="CI198">
        <v>-0.48666409999999999</v>
      </c>
      <c r="CJ198">
        <v>-0.42275600000000002</v>
      </c>
      <c r="CK198">
        <v>-0.37033779999999999</v>
      </c>
      <c r="CL198" s="25">
        <v>2.6522999999999998E-3</v>
      </c>
      <c r="CM198" s="25">
        <v>2.4591000000000001E-3</v>
      </c>
      <c r="CN198" s="25">
        <v>2.4632E-3</v>
      </c>
      <c r="CO198" s="25">
        <v>2.5328E-3</v>
      </c>
      <c r="CP198" s="25">
        <v>2.7201999999999999E-3</v>
      </c>
      <c r="CQ198" s="25">
        <v>3.4012999999999999E-3</v>
      </c>
      <c r="CR198" s="25">
        <v>3.8069000000000002E-3</v>
      </c>
      <c r="CS198" s="25">
        <v>3.1107000000000001E-3</v>
      </c>
      <c r="CT198" s="25">
        <v>2.4862999999999999E-3</v>
      </c>
      <c r="CU198" s="25">
        <v>1.4873E-3</v>
      </c>
      <c r="CV198" s="25">
        <v>6.1010000000000003E-4</v>
      </c>
      <c r="CW198" s="25">
        <v>2.3379999999999999E-4</v>
      </c>
      <c r="CX198" s="25">
        <v>5.6070000000000002E-4</v>
      </c>
      <c r="CY198" s="25">
        <v>1.6999999999999999E-3</v>
      </c>
      <c r="CZ198" s="25">
        <v>3.6318000000000001E-3</v>
      </c>
      <c r="DA198" s="25">
        <v>4.9160000000000002E-3</v>
      </c>
      <c r="DB198" s="25">
        <v>6.1532999999999996E-3</v>
      </c>
      <c r="DC198" s="25">
        <v>6.7223999999999999E-3</v>
      </c>
      <c r="DD198" s="25">
        <v>6.6379000000000004E-3</v>
      </c>
      <c r="DE198" s="25">
        <v>6.5081000000000002E-3</v>
      </c>
      <c r="DF198" s="25">
        <v>5.0036000000000004E-3</v>
      </c>
      <c r="DG198" s="25">
        <v>4.1476000000000004E-3</v>
      </c>
      <c r="DH198" s="25">
        <v>3.4572000000000001E-3</v>
      </c>
      <c r="DI198" s="25">
        <v>2.9388000000000001E-3</v>
      </c>
    </row>
    <row r="199" spans="1:113" x14ac:dyDescent="0.25">
      <c r="A199" t="str">
        <f t="shared" si="3"/>
        <v>All_All_All_All_Yes_0 to 199.99 kW_44105</v>
      </c>
      <c r="B199" t="s">
        <v>155</v>
      </c>
      <c r="C199" t="s">
        <v>222</v>
      </c>
      <c r="D199" t="s">
        <v>2</v>
      </c>
      <c r="E199" t="s">
        <v>2</v>
      </c>
      <c r="F199" t="s">
        <v>2</v>
      </c>
      <c r="G199" t="s">
        <v>2</v>
      </c>
      <c r="H199" t="s">
        <v>207</v>
      </c>
      <c r="I199" t="s">
        <v>212</v>
      </c>
      <c r="J199" s="11">
        <v>44105</v>
      </c>
      <c r="K199">
        <v>15</v>
      </c>
      <c r="L199">
        <v>18</v>
      </c>
      <c r="M199">
        <v>5853</v>
      </c>
      <c r="N199">
        <v>0</v>
      </c>
      <c r="O199">
        <v>0</v>
      </c>
      <c r="P199">
        <v>0</v>
      </c>
      <c r="Q199">
        <v>0</v>
      </c>
      <c r="R199">
        <v>14.72762</v>
      </c>
      <c r="S199">
        <v>14.177860000000001</v>
      </c>
      <c r="T199">
        <v>13.899229999999999</v>
      </c>
      <c r="U199">
        <v>13.942780000000001</v>
      </c>
      <c r="V199">
        <v>14.29649</v>
      </c>
      <c r="W199">
        <v>15.601179999999999</v>
      </c>
      <c r="X199">
        <v>17.8979</v>
      </c>
      <c r="Y199">
        <v>19.896129999999999</v>
      </c>
      <c r="Z199">
        <v>22.801359999999999</v>
      </c>
      <c r="AA199">
        <v>25.646730000000002</v>
      </c>
      <c r="AB199">
        <v>28.241199999999999</v>
      </c>
      <c r="AC199">
        <v>30.168769999999999</v>
      </c>
      <c r="AD199">
        <v>31.11814</v>
      </c>
      <c r="AE199">
        <v>31.516359999999999</v>
      </c>
      <c r="AF199">
        <v>31.046970000000002</v>
      </c>
      <c r="AG199">
        <v>30.311769999999999</v>
      </c>
      <c r="AH199">
        <v>28.92426</v>
      </c>
      <c r="AI199">
        <v>26.65821</v>
      </c>
      <c r="AJ199">
        <v>24.257840000000002</v>
      </c>
      <c r="AK199">
        <v>22.680769999999999</v>
      </c>
      <c r="AL199">
        <v>20.82178</v>
      </c>
      <c r="AM199">
        <v>18.996860000000002</v>
      </c>
      <c r="AN199">
        <v>17.077059999999999</v>
      </c>
      <c r="AO199">
        <v>15.59591</v>
      </c>
      <c r="AP199">
        <v>71.675899999999999</v>
      </c>
      <c r="AQ199">
        <v>70.932239999999993</v>
      </c>
      <c r="AR199">
        <v>69.585059999999999</v>
      </c>
      <c r="AS199">
        <v>68.844130000000007</v>
      </c>
      <c r="AT199">
        <v>66.732669999999999</v>
      </c>
      <c r="AU199">
        <v>67.052210000000002</v>
      </c>
      <c r="AV199">
        <v>66.674310000000006</v>
      </c>
      <c r="AW199">
        <v>73.399529999999999</v>
      </c>
      <c r="AX199">
        <v>82.140540000000001</v>
      </c>
      <c r="AY199">
        <v>89.465119999999999</v>
      </c>
      <c r="AZ199">
        <v>95.038290000000003</v>
      </c>
      <c r="BA199">
        <v>97.56183</v>
      </c>
      <c r="BB199">
        <v>98.037599999999998</v>
      </c>
      <c r="BC199">
        <v>97.595749999999995</v>
      </c>
      <c r="BD199">
        <v>95.147570000000002</v>
      </c>
      <c r="BE199">
        <v>93.35342</v>
      </c>
      <c r="BF199">
        <v>91.883570000000006</v>
      </c>
      <c r="BG199">
        <v>86.838589999999996</v>
      </c>
      <c r="BH199">
        <v>81.0732</v>
      </c>
      <c r="BI199">
        <v>76.641630000000006</v>
      </c>
      <c r="BJ199">
        <v>74.153919999999999</v>
      </c>
      <c r="BK199">
        <v>72.730909999999994</v>
      </c>
      <c r="BL199">
        <v>70.803880000000007</v>
      </c>
      <c r="BM199">
        <v>68.825860000000006</v>
      </c>
      <c r="BN199">
        <v>-0.27904600000000002</v>
      </c>
      <c r="BO199">
        <v>-0.2514729</v>
      </c>
      <c r="BP199">
        <v>-0.22409560000000001</v>
      </c>
      <c r="BQ199">
        <v>-0.22221869999999999</v>
      </c>
      <c r="BR199">
        <v>-0.15865370000000001</v>
      </c>
      <c r="BS199">
        <v>-2.8775800000000001E-2</v>
      </c>
      <c r="BT199">
        <v>0.33795180000000002</v>
      </c>
      <c r="BU199">
        <v>0.30731789999999998</v>
      </c>
      <c r="BV199">
        <v>0.14408580000000001</v>
      </c>
      <c r="BW199">
        <v>1.7482000000000001E-2</v>
      </c>
      <c r="BX199">
        <v>-4.2284599999999999E-2</v>
      </c>
      <c r="BY199">
        <v>-9.7737999999999992E-3</v>
      </c>
      <c r="BZ199">
        <v>7.1074600000000002E-2</v>
      </c>
      <c r="CA199">
        <v>0.22892989999999999</v>
      </c>
      <c r="CB199">
        <v>0.3657416</v>
      </c>
      <c r="CC199">
        <v>0.16564980000000001</v>
      </c>
      <c r="CD199">
        <v>-0.1210465</v>
      </c>
      <c r="CE199">
        <v>-0.1663664</v>
      </c>
      <c r="CF199">
        <v>-0.2816669</v>
      </c>
      <c r="CG199">
        <v>-0.35721380000000003</v>
      </c>
      <c r="CH199">
        <v>-0.39376620000000001</v>
      </c>
      <c r="CI199">
        <v>-0.3648441</v>
      </c>
      <c r="CJ199">
        <v>-0.33824720000000003</v>
      </c>
      <c r="CK199">
        <v>-0.3010313</v>
      </c>
      <c r="CL199" s="25">
        <v>3.3154E-3</v>
      </c>
      <c r="CM199" s="25">
        <v>3.0858999999999999E-3</v>
      </c>
      <c r="CN199" s="25">
        <v>3.0287000000000001E-3</v>
      </c>
      <c r="CO199" s="25">
        <v>3.1212000000000002E-3</v>
      </c>
      <c r="CP199" s="25">
        <v>3.6659000000000001E-3</v>
      </c>
      <c r="CQ199" s="25">
        <v>4.1282000000000003E-3</v>
      </c>
      <c r="CR199" s="25">
        <v>5.1447000000000003E-3</v>
      </c>
      <c r="CS199" s="25">
        <v>3.9022000000000002E-3</v>
      </c>
      <c r="CT199" s="25">
        <v>2.8159999999999999E-3</v>
      </c>
      <c r="CU199" s="25">
        <v>1.6446E-3</v>
      </c>
      <c r="CV199" s="25">
        <v>6.3509999999999999E-4</v>
      </c>
      <c r="CW199" s="25">
        <v>2.6350000000000001E-4</v>
      </c>
      <c r="CX199" s="25">
        <v>6.3060000000000004E-4</v>
      </c>
      <c r="CY199" s="25">
        <v>2.2136999999999999E-3</v>
      </c>
      <c r="CZ199" s="25">
        <v>4.0230999999999999E-3</v>
      </c>
      <c r="DA199" s="25">
        <v>5.5443999999999997E-3</v>
      </c>
      <c r="DB199" s="25">
        <v>6.7983999999999996E-3</v>
      </c>
      <c r="DC199" s="25">
        <v>7.9553999999999996E-3</v>
      </c>
      <c r="DD199" s="25">
        <v>8.8798000000000002E-3</v>
      </c>
      <c r="DE199" s="25">
        <v>7.7361000000000001E-3</v>
      </c>
      <c r="DF199" s="25">
        <v>6.0441000000000002E-3</v>
      </c>
      <c r="DG199" s="25">
        <v>5.0729E-3</v>
      </c>
      <c r="DH199" s="25">
        <v>4.3236000000000004E-3</v>
      </c>
      <c r="DI199" s="25">
        <v>3.5793000000000001E-3</v>
      </c>
    </row>
    <row r="200" spans="1:113" x14ac:dyDescent="0.25">
      <c r="A200" t="str">
        <f t="shared" si="3"/>
        <v>All_All_All_All_No_200 kW and above_44060</v>
      </c>
      <c r="B200" t="s">
        <v>155</v>
      </c>
      <c r="C200" t="s">
        <v>179</v>
      </c>
      <c r="D200" t="s">
        <v>2</v>
      </c>
      <c r="E200" t="s">
        <v>2</v>
      </c>
      <c r="F200" t="s">
        <v>2</v>
      </c>
      <c r="G200" t="s">
        <v>2</v>
      </c>
      <c r="H200" t="s">
        <v>206</v>
      </c>
      <c r="I200" t="s">
        <v>39</v>
      </c>
      <c r="J200" s="11">
        <v>44060</v>
      </c>
      <c r="K200">
        <v>15</v>
      </c>
      <c r="L200">
        <v>18</v>
      </c>
      <c r="M200">
        <v>505</v>
      </c>
      <c r="N200">
        <v>0</v>
      </c>
      <c r="O200">
        <v>0</v>
      </c>
      <c r="P200">
        <v>0</v>
      </c>
      <c r="Q200">
        <v>0</v>
      </c>
      <c r="R200">
        <v>152.059</v>
      </c>
      <c r="S200">
        <v>150.28479999999999</v>
      </c>
      <c r="T200">
        <v>149.63050000000001</v>
      </c>
      <c r="U200">
        <v>152.434</v>
      </c>
      <c r="V200">
        <v>153.58529999999999</v>
      </c>
      <c r="W200">
        <v>169.66470000000001</v>
      </c>
      <c r="X200">
        <v>191.58850000000001</v>
      </c>
      <c r="Y200">
        <v>206.89349999999999</v>
      </c>
      <c r="Z200">
        <v>216.5086</v>
      </c>
      <c r="AA200">
        <v>221.208</v>
      </c>
      <c r="AB200">
        <v>224.8021</v>
      </c>
      <c r="AC200">
        <v>231.12950000000001</v>
      </c>
      <c r="AD200">
        <v>232.11170000000001</v>
      </c>
      <c r="AE200">
        <v>236.43989999999999</v>
      </c>
      <c r="AF200">
        <v>238.14830000000001</v>
      </c>
      <c r="AG200">
        <v>237.23140000000001</v>
      </c>
      <c r="AH200">
        <v>225.0771</v>
      </c>
      <c r="AI200">
        <v>214.7646</v>
      </c>
      <c r="AJ200">
        <v>196.7405</v>
      </c>
      <c r="AK200">
        <v>185.6951</v>
      </c>
      <c r="AL200">
        <v>178.58709999999999</v>
      </c>
      <c r="AM200">
        <v>172.69030000000001</v>
      </c>
      <c r="AN200">
        <v>164.62370000000001</v>
      </c>
      <c r="AO200">
        <v>154.96629999999999</v>
      </c>
      <c r="AP200">
        <v>72.406099999999995</v>
      </c>
      <c r="AQ200">
        <v>71.636889999999994</v>
      </c>
      <c r="AR200">
        <v>70.554150000000007</v>
      </c>
      <c r="AS200">
        <v>70.643249999999995</v>
      </c>
      <c r="AT200">
        <v>71.040649999999999</v>
      </c>
      <c r="AU200">
        <v>71.827070000000006</v>
      </c>
      <c r="AV200">
        <v>72.459689999999995</v>
      </c>
      <c r="AW200">
        <v>73.895250000000004</v>
      </c>
      <c r="AX200">
        <v>75.384479999999996</v>
      </c>
      <c r="AY200">
        <v>77.377430000000004</v>
      </c>
      <c r="AZ200">
        <v>81.864800000000002</v>
      </c>
      <c r="BA200">
        <v>85.412239999999997</v>
      </c>
      <c r="BB200">
        <v>86.658000000000001</v>
      </c>
      <c r="BC200">
        <v>88.01849</v>
      </c>
      <c r="BD200">
        <v>89.579949999999997</v>
      </c>
      <c r="BE200">
        <v>88.501559999999998</v>
      </c>
      <c r="BF200">
        <v>86.391779999999997</v>
      </c>
      <c r="BG200">
        <v>84.753990000000002</v>
      </c>
      <c r="BH200">
        <v>79.883619999999993</v>
      </c>
      <c r="BI200">
        <v>76.259270000000001</v>
      </c>
      <c r="BJ200">
        <v>74.304100000000005</v>
      </c>
      <c r="BK200">
        <v>73.400019999999998</v>
      </c>
      <c r="BL200">
        <v>73.033370000000005</v>
      </c>
      <c r="BM200">
        <v>72.574780000000004</v>
      </c>
      <c r="BN200">
        <v>0.42177310000000001</v>
      </c>
      <c r="BO200">
        <v>0.10962520000000001</v>
      </c>
      <c r="BP200">
        <v>1.399913</v>
      </c>
      <c r="BQ200">
        <v>1.3929990000000001</v>
      </c>
      <c r="BR200">
        <v>1.0892219999999999</v>
      </c>
      <c r="BS200">
        <v>0.82297189999999998</v>
      </c>
      <c r="BT200">
        <v>0.48359279999999999</v>
      </c>
      <c r="BU200">
        <v>0.33281680000000002</v>
      </c>
      <c r="BV200">
        <v>-0.99061149999999998</v>
      </c>
      <c r="BW200">
        <v>-2.5271659999999998</v>
      </c>
      <c r="BX200">
        <v>-1.376843</v>
      </c>
      <c r="BY200">
        <v>-1.1967220000000001</v>
      </c>
      <c r="BZ200">
        <v>0.93213670000000004</v>
      </c>
      <c r="CA200">
        <v>1.038476</v>
      </c>
      <c r="CB200">
        <v>1.702766</v>
      </c>
      <c r="CC200">
        <v>0.2997764</v>
      </c>
      <c r="CD200">
        <v>-0.23414299999999999</v>
      </c>
      <c r="CE200">
        <v>-0.23299</v>
      </c>
      <c r="CF200">
        <v>3.78777E-2</v>
      </c>
      <c r="CG200">
        <v>-0.56298400000000004</v>
      </c>
      <c r="CH200">
        <v>-1.3375870000000001</v>
      </c>
      <c r="CI200">
        <v>-0.75859030000000005</v>
      </c>
      <c r="CJ200">
        <v>-1.0210269999999999</v>
      </c>
      <c r="CK200">
        <v>-6.1659600000000002E-2</v>
      </c>
      <c r="CL200" s="25">
        <v>1.8633379999999999</v>
      </c>
      <c r="CM200" s="25">
        <v>1.84111</v>
      </c>
      <c r="CN200" s="25">
        <v>1.397543</v>
      </c>
      <c r="CO200" s="25">
        <v>1.395788</v>
      </c>
      <c r="CP200" s="25">
        <v>1.485031</v>
      </c>
      <c r="CQ200" s="25">
        <v>1.347542</v>
      </c>
      <c r="CR200" s="25">
        <v>0.95907629999999999</v>
      </c>
      <c r="CS200" s="25">
        <v>0.9140431</v>
      </c>
      <c r="CT200" s="25">
        <v>1.0411919999999999</v>
      </c>
      <c r="CU200" s="25">
        <v>1.572559</v>
      </c>
      <c r="CV200" s="25">
        <v>1.6503019999999999</v>
      </c>
      <c r="CW200" s="25">
        <v>0.61308700000000005</v>
      </c>
      <c r="CX200" s="25">
        <v>1.650406</v>
      </c>
      <c r="CY200" s="25">
        <v>1.692544</v>
      </c>
      <c r="CZ200" s="25">
        <v>2.8563610000000001</v>
      </c>
      <c r="DA200" s="25">
        <v>3.4180380000000001</v>
      </c>
      <c r="DB200" s="25">
        <v>3.318832</v>
      </c>
      <c r="DC200" s="25">
        <v>3.9320219999999999</v>
      </c>
      <c r="DD200" s="25">
        <v>3.5235099999999999</v>
      </c>
      <c r="DE200" s="25">
        <v>3.1040030000000001</v>
      </c>
      <c r="DF200" s="25">
        <v>2.732183</v>
      </c>
      <c r="DG200" s="25">
        <v>1.7948789999999999</v>
      </c>
      <c r="DH200" s="25">
        <v>1.525479</v>
      </c>
      <c r="DI200" s="25">
        <v>1.6174299999999999</v>
      </c>
    </row>
    <row r="201" spans="1:113" x14ac:dyDescent="0.25">
      <c r="A201" t="str">
        <f t="shared" si="3"/>
        <v>All_All_All_All_No_200 kW and above_44061</v>
      </c>
      <c r="B201" t="s">
        <v>155</v>
      </c>
      <c r="C201" t="s">
        <v>179</v>
      </c>
      <c r="D201" t="s">
        <v>2</v>
      </c>
      <c r="E201" t="s">
        <v>2</v>
      </c>
      <c r="F201" t="s">
        <v>2</v>
      </c>
      <c r="G201" t="s">
        <v>2</v>
      </c>
      <c r="H201" t="s">
        <v>206</v>
      </c>
      <c r="I201" t="s">
        <v>39</v>
      </c>
      <c r="J201" s="11">
        <v>44061</v>
      </c>
      <c r="K201">
        <v>15</v>
      </c>
      <c r="L201">
        <v>18</v>
      </c>
      <c r="M201">
        <v>501</v>
      </c>
      <c r="N201">
        <v>0</v>
      </c>
      <c r="O201">
        <v>0</v>
      </c>
      <c r="P201">
        <v>0</v>
      </c>
      <c r="Q201">
        <v>0</v>
      </c>
      <c r="R201">
        <v>150.40880000000001</v>
      </c>
      <c r="S201">
        <v>146.42359999999999</v>
      </c>
      <c r="T201">
        <v>140.77279999999999</v>
      </c>
      <c r="U201">
        <v>141.79400000000001</v>
      </c>
      <c r="V201">
        <v>149.11869999999999</v>
      </c>
      <c r="W201">
        <v>164.00399999999999</v>
      </c>
      <c r="X201">
        <v>187.5335</v>
      </c>
      <c r="Y201">
        <v>207.4256</v>
      </c>
      <c r="Z201">
        <v>218.22550000000001</v>
      </c>
      <c r="AA201">
        <v>230.6722</v>
      </c>
      <c r="AB201">
        <v>241.10890000000001</v>
      </c>
      <c r="AC201">
        <v>250.86840000000001</v>
      </c>
      <c r="AD201">
        <v>250.828</v>
      </c>
      <c r="AE201">
        <v>246.44049999999999</v>
      </c>
      <c r="AF201">
        <v>239.3194</v>
      </c>
      <c r="AG201">
        <v>237.29830000000001</v>
      </c>
      <c r="AH201">
        <v>233.49680000000001</v>
      </c>
      <c r="AI201">
        <v>218.59610000000001</v>
      </c>
      <c r="AJ201">
        <v>197.0325</v>
      </c>
      <c r="AK201">
        <v>187.18260000000001</v>
      </c>
      <c r="AL201">
        <v>179.9042</v>
      </c>
      <c r="AM201">
        <v>176.42869999999999</v>
      </c>
      <c r="AN201">
        <v>169.6694</v>
      </c>
      <c r="AO201">
        <v>162.60470000000001</v>
      </c>
      <c r="AP201">
        <v>72.228800000000007</v>
      </c>
      <c r="AQ201">
        <v>71.977050000000006</v>
      </c>
      <c r="AR201">
        <v>71.947100000000006</v>
      </c>
      <c r="AS201">
        <v>72.081339999999997</v>
      </c>
      <c r="AT201">
        <v>72.397490000000005</v>
      </c>
      <c r="AU201">
        <v>73.129189999999994</v>
      </c>
      <c r="AV201">
        <v>73.442890000000006</v>
      </c>
      <c r="AW201">
        <v>77.200419999999994</v>
      </c>
      <c r="AX201">
        <v>80.556010000000001</v>
      </c>
      <c r="AY201">
        <v>86.712620000000001</v>
      </c>
      <c r="AZ201">
        <v>90.230350000000001</v>
      </c>
      <c r="BA201">
        <v>93.816280000000006</v>
      </c>
      <c r="BB201">
        <v>93.621449999999996</v>
      </c>
      <c r="BC201">
        <v>86.118070000000003</v>
      </c>
      <c r="BD201">
        <v>85.216800000000006</v>
      </c>
      <c r="BE201">
        <v>85.445790000000002</v>
      </c>
      <c r="BF201">
        <v>85.986239999999995</v>
      </c>
      <c r="BG201">
        <v>83.507390000000001</v>
      </c>
      <c r="BH201">
        <v>80.081829999999997</v>
      </c>
      <c r="BI201">
        <v>77.625730000000004</v>
      </c>
      <c r="BJ201">
        <v>75.901380000000003</v>
      </c>
      <c r="BK201">
        <v>74.950389999999999</v>
      </c>
      <c r="BL201">
        <v>74.294259999999994</v>
      </c>
      <c r="BM201">
        <v>73.562820000000002</v>
      </c>
      <c r="BN201">
        <v>0.36327609999999999</v>
      </c>
      <c r="BO201">
        <v>0.1303629</v>
      </c>
      <c r="BP201">
        <v>1.7023839999999999</v>
      </c>
      <c r="BQ201">
        <v>1.4553560000000001</v>
      </c>
      <c r="BR201">
        <v>0.83914900000000003</v>
      </c>
      <c r="BS201">
        <v>0.3331867</v>
      </c>
      <c r="BT201">
        <v>0.31493599999999999</v>
      </c>
      <c r="BU201">
        <v>0.70434339999999995</v>
      </c>
      <c r="BV201">
        <v>-0.33384000000000003</v>
      </c>
      <c r="BW201">
        <v>-1.6865619999999999</v>
      </c>
      <c r="BX201">
        <v>-1.746124</v>
      </c>
      <c r="BY201">
        <v>-1.1566510000000001</v>
      </c>
      <c r="BZ201">
        <v>0.8573731</v>
      </c>
      <c r="CA201">
        <v>0.87380389999999997</v>
      </c>
      <c r="CB201">
        <v>1.7034659999999999</v>
      </c>
      <c r="CC201">
        <v>0.30742419999999998</v>
      </c>
      <c r="CD201">
        <v>-0.17000219999999999</v>
      </c>
      <c r="CE201">
        <v>-0.51835739999999997</v>
      </c>
      <c r="CF201">
        <v>4.99275E-2</v>
      </c>
      <c r="CG201">
        <v>-0.45962239999999999</v>
      </c>
      <c r="CH201">
        <v>-1.1251679999999999</v>
      </c>
      <c r="CI201">
        <v>-0.8865113</v>
      </c>
      <c r="CJ201">
        <v>-1.306629</v>
      </c>
      <c r="CK201">
        <v>-0.19093660000000001</v>
      </c>
      <c r="CL201" s="25">
        <v>1.4176979999999999</v>
      </c>
      <c r="CM201" s="25">
        <v>1.537585</v>
      </c>
      <c r="CN201" s="25">
        <v>1.3142510000000001</v>
      </c>
      <c r="CO201" s="25">
        <v>1.5259499999999999</v>
      </c>
      <c r="CP201" s="25">
        <v>1.5112380000000001</v>
      </c>
      <c r="CQ201" s="25">
        <v>1.914131</v>
      </c>
      <c r="CR201" s="25">
        <v>1.752686</v>
      </c>
      <c r="CS201" s="25">
        <v>1.39836</v>
      </c>
      <c r="CT201" s="25">
        <v>1.1632659999999999</v>
      </c>
      <c r="CU201" s="25">
        <v>1.3838410000000001</v>
      </c>
      <c r="CV201" s="25">
        <v>1.703692</v>
      </c>
      <c r="CW201" s="25">
        <v>0.54795660000000002</v>
      </c>
      <c r="CX201" s="25">
        <v>1.3426849999999999</v>
      </c>
      <c r="CY201" s="25">
        <v>2.7386590000000002</v>
      </c>
      <c r="CZ201" s="25">
        <v>6.8111790000000001</v>
      </c>
      <c r="DA201" s="25">
        <v>6.9425319999999999</v>
      </c>
      <c r="DB201" s="25">
        <v>6.0180210000000001</v>
      </c>
      <c r="DC201" s="25">
        <v>8.2857710000000004</v>
      </c>
      <c r="DD201" s="25">
        <v>7.6955330000000002</v>
      </c>
      <c r="DE201" s="25">
        <v>6.4288790000000002</v>
      </c>
      <c r="DF201" s="25">
        <v>6.1667630000000004</v>
      </c>
      <c r="DG201" s="25">
        <v>3.0461140000000002</v>
      </c>
      <c r="DH201" s="25">
        <v>2.8932609999999999</v>
      </c>
      <c r="DI201" s="25">
        <v>2.6259800000000002</v>
      </c>
    </row>
    <row r="202" spans="1:113" x14ac:dyDescent="0.25">
      <c r="A202" t="str">
        <f t="shared" si="3"/>
        <v>All_All_All_All_No_200 kW and above_44062</v>
      </c>
      <c r="B202" t="s">
        <v>155</v>
      </c>
      <c r="C202" t="s">
        <v>179</v>
      </c>
      <c r="D202" t="s">
        <v>2</v>
      </c>
      <c r="E202" t="s">
        <v>2</v>
      </c>
      <c r="F202" t="s">
        <v>2</v>
      </c>
      <c r="G202" t="s">
        <v>2</v>
      </c>
      <c r="H202" t="s">
        <v>206</v>
      </c>
      <c r="I202" t="s">
        <v>39</v>
      </c>
      <c r="J202" s="11">
        <v>44062</v>
      </c>
      <c r="K202">
        <v>15</v>
      </c>
      <c r="L202">
        <v>18</v>
      </c>
      <c r="M202">
        <v>502</v>
      </c>
      <c r="N202">
        <v>0</v>
      </c>
      <c r="O202">
        <v>0</v>
      </c>
      <c r="P202">
        <v>0</v>
      </c>
      <c r="Q202">
        <v>0</v>
      </c>
      <c r="R202">
        <v>155.35329999999999</v>
      </c>
      <c r="S202">
        <v>150.44159999999999</v>
      </c>
      <c r="T202">
        <v>145.8545</v>
      </c>
      <c r="U202">
        <v>148.38939999999999</v>
      </c>
      <c r="V202">
        <v>152.2013</v>
      </c>
      <c r="W202">
        <v>164.97049999999999</v>
      </c>
      <c r="X202">
        <v>188.05109999999999</v>
      </c>
      <c r="Y202">
        <v>202.48599999999999</v>
      </c>
      <c r="Z202">
        <v>210.92009999999999</v>
      </c>
      <c r="AA202">
        <v>221.1044</v>
      </c>
      <c r="AB202">
        <v>232.08199999999999</v>
      </c>
      <c r="AC202">
        <v>237.21350000000001</v>
      </c>
      <c r="AD202">
        <v>239.9314</v>
      </c>
      <c r="AE202">
        <v>241.57560000000001</v>
      </c>
      <c r="AF202">
        <v>239.67830000000001</v>
      </c>
      <c r="AG202">
        <v>235.96440000000001</v>
      </c>
      <c r="AH202">
        <v>229.36689999999999</v>
      </c>
      <c r="AI202">
        <v>217.69720000000001</v>
      </c>
      <c r="AJ202">
        <v>197.29509999999999</v>
      </c>
      <c r="AK202">
        <v>187.35749999999999</v>
      </c>
      <c r="AL202">
        <v>178.35159999999999</v>
      </c>
      <c r="AM202">
        <v>176.3408</v>
      </c>
      <c r="AN202">
        <v>170.2329</v>
      </c>
      <c r="AO202">
        <v>161.78469999999999</v>
      </c>
      <c r="AP202">
        <v>73.526899999999998</v>
      </c>
      <c r="AQ202">
        <v>73.193259999999995</v>
      </c>
      <c r="AR202">
        <v>73.219530000000006</v>
      </c>
      <c r="AS202">
        <v>72.314260000000004</v>
      </c>
      <c r="AT202">
        <v>72.376080000000002</v>
      </c>
      <c r="AU202">
        <v>71.89273</v>
      </c>
      <c r="AV202">
        <v>72.621409999999997</v>
      </c>
      <c r="AW202">
        <v>76.129239999999996</v>
      </c>
      <c r="AX202">
        <v>80.640960000000007</v>
      </c>
      <c r="AY202">
        <v>84.34281</v>
      </c>
      <c r="AZ202">
        <v>87.294079999999994</v>
      </c>
      <c r="BA202">
        <v>88.588610000000003</v>
      </c>
      <c r="BB202">
        <v>87.546459999999996</v>
      </c>
      <c r="BC202">
        <v>87.78792</v>
      </c>
      <c r="BD202">
        <v>86.947929999999999</v>
      </c>
      <c r="BE202">
        <v>87.176810000000003</v>
      </c>
      <c r="BF202">
        <v>86.566980000000001</v>
      </c>
      <c r="BG202">
        <v>84.568070000000006</v>
      </c>
      <c r="BH202">
        <v>79.385750000000002</v>
      </c>
      <c r="BI202">
        <v>76.167550000000006</v>
      </c>
      <c r="BJ202">
        <v>74.941659999999999</v>
      </c>
      <c r="BK202">
        <v>74.543270000000007</v>
      </c>
      <c r="BL202">
        <v>73.334490000000002</v>
      </c>
      <c r="BM202">
        <v>73.067959999999999</v>
      </c>
      <c r="BN202">
        <v>0.29010259999999999</v>
      </c>
      <c r="BO202">
        <v>0.1231783</v>
      </c>
      <c r="BP202">
        <v>1.8747180000000001</v>
      </c>
      <c r="BQ202">
        <v>1.519752</v>
      </c>
      <c r="BR202">
        <v>0.84656819999999999</v>
      </c>
      <c r="BS202">
        <v>0.80091380000000001</v>
      </c>
      <c r="BT202">
        <v>0.42884820000000001</v>
      </c>
      <c r="BU202">
        <v>0.59930519999999998</v>
      </c>
      <c r="BV202">
        <v>-0.3696197</v>
      </c>
      <c r="BW202">
        <v>-1.893716</v>
      </c>
      <c r="BX202">
        <v>-1.658337</v>
      </c>
      <c r="BY202">
        <v>-1.2280819999999999</v>
      </c>
      <c r="BZ202">
        <v>0.88147600000000004</v>
      </c>
      <c r="CA202">
        <v>0.9887108</v>
      </c>
      <c r="CB202">
        <v>1.762988</v>
      </c>
      <c r="CC202">
        <v>0.48528270000000001</v>
      </c>
      <c r="CD202">
        <v>-3.6542600000000001E-2</v>
      </c>
      <c r="CE202">
        <v>-0.2049434</v>
      </c>
      <c r="CF202">
        <v>2.6314500000000001E-2</v>
      </c>
      <c r="CG202">
        <v>-0.471495</v>
      </c>
      <c r="CH202">
        <v>-1.220804</v>
      </c>
      <c r="CI202">
        <v>-0.68184500000000003</v>
      </c>
      <c r="CJ202">
        <v>-0.96839900000000001</v>
      </c>
      <c r="CK202">
        <v>-0.1051338</v>
      </c>
      <c r="CL202" s="25">
        <v>1.2726930000000001</v>
      </c>
      <c r="CM202" s="25">
        <v>1.43516</v>
      </c>
      <c r="CN202" s="25">
        <v>1.281296</v>
      </c>
      <c r="CO202" s="25">
        <v>1.3086390000000001</v>
      </c>
      <c r="CP202" s="25">
        <v>1.3384100000000001</v>
      </c>
      <c r="CQ202" s="25">
        <v>1.3955139999999999</v>
      </c>
      <c r="CR202" s="25">
        <v>1.106792</v>
      </c>
      <c r="CS202" s="25">
        <v>1.078786</v>
      </c>
      <c r="CT202" s="25">
        <v>0.85351149999999998</v>
      </c>
      <c r="CU202" s="25">
        <v>1.154558</v>
      </c>
      <c r="CV202" s="25">
        <v>1.441457</v>
      </c>
      <c r="CW202" s="25">
        <v>0.69140639999999998</v>
      </c>
      <c r="CX202" s="25">
        <v>1.638617</v>
      </c>
      <c r="CY202" s="25">
        <v>2.2460079999999998</v>
      </c>
      <c r="CZ202" s="25">
        <v>4.8671959999999999</v>
      </c>
      <c r="DA202" s="25">
        <v>5.0803649999999996</v>
      </c>
      <c r="DB202" s="25">
        <v>4.6801729999999999</v>
      </c>
      <c r="DC202" s="25">
        <v>5.7806309999999996</v>
      </c>
      <c r="DD202" s="25">
        <v>5.1817380000000002</v>
      </c>
      <c r="DE202" s="25">
        <v>4.9585119999999998</v>
      </c>
      <c r="DF202" s="25">
        <v>4.4147020000000001</v>
      </c>
      <c r="DG202" s="25">
        <v>2.278213</v>
      </c>
      <c r="DH202" s="25">
        <v>1.947492</v>
      </c>
      <c r="DI202" s="25">
        <v>1.9403159999999999</v>
      </c>
    </row>
    <row r="203" spans="1:113" x14ac:dyDescent="0.25">
      <c r="A203" t="str">
        <f t="shared" si="3"/>
        <v>All_All_All_All_No_200 kW and above_44063</v>
      </c>
      <c r="B203" t="s">
        <v>155</v>
      </c>
      <c r="C203" t="s">
        <v>179</v>
      </c>
      <c r="D203" t="s">
        <v>2</v>
      </c>
      <c r="E203" t="s">
        <v>2</v>
      </c>
      <c r="F203" t="s">
        <v>2</v>
      </c>
      <c r="G203" t="s">
        <v>2</v>
      </c>
      <c r="H203" t="s">
        <v>206</v>
      </c>
      <c r="I203" t="s">
        <v>39</v>
      </c>
      <c r="J203" s="11">
        <v>44063</v>
      </c>
      <c r="K203">
        <v>15</v>
      </c>
      <c r="L203">
        <v>18</v>
      </c>
      <c r="M203">
        <v>529</v>
      </c>
      <c r="N203">
        <v>0</v>
      </c>
      <c r="O203">
        <v>0</v>
      </c>
      <c r="P203">
        <v>0</v>
      </c>
      <c r="Q203">
        <v>0</v>
      </c>
      <c r="R203">
        <v>153.47</v>
      </c>
      <c r="S203">
        <v>145.9367</v>
      </c>
      <c r="T203">
        <v>143.51900000000001</v>
      </c>
      <c r="U203">
        <v>145.0301</v>
      </c>
      <c r="V203">
        <v>151.73699999999999</v>
      </c>
      <c r="W203">
        <v>164.63810000000001</v>
      </c>
      <c r="X203">
        <v>183.5607</v>
      </c>
      <c r="Y203">
        <v>198.4564</v>
      </c>
      <c r="Z203">
        <v>209.40600000000001</v>
      </c>
      <c r="AA203">
        <v>221.69839999999999</v>
      </c>
      <c r="AB203">
        <v>231.0754</v>
      </c>
      <c r="AC203">
        <v>232.04329999999999</v>
      </c>
      <c r="AD203">
        <v>233.79419999999999</v>
      </c>
      <c r="AE203">
        <v>237.6438</v>
      </c>
      <c r="AF203">
        <v>235.6293</v>
      </c>
      <c r="AG203">
        <v>232.01900000000001</v>
      </c>
      <c r="AH203">
        <v>220.654</v>
      </c>
      <c r="AI203">
        <v>208.1172</v>
      </c>
      <c r="AJ203">
        <v>193.30779999999999</v>
      </c>
      <c r="AK203">
        <v>187.02340000000001</v>
      </c>
      <c r="AL203">
        <v>178.88990000000001</v>
      </c>
      <c r="AM203">
        <v>168.83500000000001</v>
      </c>
      <c r="AN203">
        <v>160.28280000000001</v>
      </c>
      <c r="AO203">
        <v>152.9546</v>
      </c>
      <c r="AP203">
        <v>72.531999999999996</v>
      </c>
      <c r="AQ203">
        <v>71.754519999999999</v>
      </c>
      <c r="AR203">
        <v>71.690200000000004</v>
      </c>
      <c r="AS203">
        <v>72.159099999999995</v>
      </c>
      <c r="AT203">
        <v>71.457279999999997</v>
      </c>
      <c r="AU203">
        <v>71.801779999999994</v>
      </c>
      <c r="AV203">
        <v>72.080849999999998</v>
      </c>
      <c r="AW203">
        <v>74.344650000000001</v>
      </c>
      <c r="AX203">
        <v>78.394459999999995</v>
      </c>
      <c r="AY203">
        <v>83.399889999999999</v>
      </c>
      <c r="AZ203">
        <v>85.770880000000005</v>
      </c>
      <c r="BA203">
        <v>86.499650000000003</v>
      </c>
      <c r="BB203">
        <v>88.604280000000003</v>
      </c>
      <c r="BC203">
        <v>90.398899999999998</v>
      </c>
      <c r="BD203">
        <v>89.563140000000004</v>
      </c>
      <c r="BE203">
        <v>85.624480000000005</v>
      </c>
      <c r="BF203">
        <v>80.362070000000003</v>
      </c>
      <c r="BG203">
        <v>78.193070000000006</v>
      </c>
      <c r="BH203">
        <v>76.438940000000002</v>
      </c>
      <c r="BI203">
        <v>74.995189999999994</v>
      </c>
      <c r="BJ203">
        <v>73.272120000000001</v>
      </c>
      <c r="BK203">
        <v>72.855069999999998</v>
      </c>
      <c r="BL203">
        <v>72.360759999999999</v>
      </c>
      <c r="BM203">
        <v>71.68356</v>
      </c>
      <c r="BN203">
        <v>0.29090909999999998</v>
      </c>
      <c r="BO203">
        <v>3.0588000000000001E-2</v>
      </c>
      <c r="BP203">
        <v>1.6018760000000001</v>
      </c>
      <c r="BQ203">
        <v>1.598773</v>
      </c>
      <c r="BR203">
        <v>1.042624</v>
      </c>
      <c r="BS203">
        <v>0.86781920000000001</v>
      </c>
      <c r="BT203">
        <v>0.53985780000000005</v>
      </c>
      <c r="BU203">
        <v>0.4956527</v>
      </c>
      <c r="BV203">
        <v>-0.52043600000000001</v>
      </c>
      <c r="BW203">
        <v>-1.9522809999999999</v>
      </c>
      <c r="BX203">
        <v>-1.598079</v>
      </c>
      <c r="BY203">
        <v>-1.2267699999999999</v>
      </c>
      <c r="BZ203">
        <v>0.96938539999999995</v>
      </c>
      <c r="CA203">
        <v>1.1834279999999999</v>
      </c>
      <c r="CB203">
        <v>1.795309</v>
      </c>
      <c r="CC203">
        <v>0.1701783</v>
      </c>
      <c r="CD203">
        <v>-0.52029630000000004</v>
      </c>
      <c r="CE203">
        <v>-1.144293</v>
      </c>
      <c r="CF203">
        <v>-0.34038760000000001</v>
      </c>
      <c r="CG203">
        <v>-0.42109449999999998</v>
      </c>
      <c r="CH203">
        <v>-1.3554919999999999</v>
      </c>
      <c r="CI203">
        <v>-0.26735039999999999</v>
      </c>
      <c r="CJ203">
        <v>-0.71614259999999996</v>
      </c>
      <c r="CK203">
        <v>0.22020000000000001</v>
      </c>
      <c r="CL203">
        <v>1.345186</v>
      </c>
      <c r="CM203">
        <v>1.644174</v>
      </c>
      <c r="CN203">
        <v>1.315604</v>
      </c>
      <c r="CO203">
        <v>1.5458099999999999</v>
      </c>
      <c r="CP203">
        <v>1.2842070000000001</v>
      </c>
      <c r="CQ203">
        <v>1.346371</v>
      </c>
      <c r="CR203">
        <v>1.140747</v>
      </c>
      <c r="CS203">
        <v>1.126271</v>
      </c>
      <c r="CT203">
        <v>0.93205819999999995</v>
      </c>
      <c r="CU203">
        <v>1.052576</v>
      </c>
      <c r="CV203" s="25">
        <v>1.527746</v>
      </c>
      <c r="CW203" s="25">
        <v>0.59673980000000004</v>
      </c>
      <c r="CX203" s="25">
        <v>1.419014</v>
      </c>
      <c r="CY203">
        <v>1.8465780000000001</v>
      </c>
      <c r="CZ203">
        <v>4.0799960000000004</v>
      </c>
      <c r="DA203">
        <v>5.4868550000000003</v>
      </c>
      <c r="DB203">
        <v>6.6792199999999999</v>
      </c>
      <c r="DC203">
        <v>11.44098</v>
      </c>
      <c r="DD203">
        <v>8.3343729999999994</v>
      </c>
      <c r="DE203">
        <v>5.3106439999999999</v>
      </c>
      <c r="DF203">
        <v>4.6548920000000003</v>
      </c>
      <c r="DG203">
        <v>2.6289410000000002</v>
      </c>
      <c r="DH203">
        <v>2.2001900000000001</v>
      </c>
      <c r="DI203">
        <v>2.3131590000000002</v>
      </c>
    </row>
    <row r="204" spans="1:113" x14ac:dyDescent="0.25">
      <c r="A204" t="str">
        <f t="shared" si="3"/>
        <v>All_All_All_All_No_200 kW and above_44079</v>
      </c>
      <c r="B204" t="s">
        <v>155</v>
      </c>
      <c r="C204" t="s">
        <v>179</v>
      </c>
      <c r="D204" t="s">
        <v>2</v>
      </c>
      <c r="E204" t="s">
        <v>2</v>
      </c>
      <c r="F204" t="s">
        <v>2</v>
      </c>
      <c r="G204" t="s">
        <v>2</v>
      </c>
      <c r="H204" t="s">
        <v>206</v>
      </c>
      <c r="I204" t="s">
        <v>39</v>
      </c>
      <c r="J204" s="11">
        <v>44079</v>
      </c>
      <c r="K204">
        <v>15</v>
      </c>
      <c r="L204">
        <v>18</v>
      </c>
      <c r="M204">
        <v>544</v>
      </c>
      <c r="N204">
        <v>0</v>
      </c>
      <c r="O204">
        <v>0</v>
      </c>
      <c r="P204">
        <v>0</v>
      </c>
      <c r="Q204">
        <v>0</v>
      </c>
      <c r="R204">
        <v>149.29580000000001</v>
      </c>
      <c r="S204">
        <v>147.09989999999999</v>
      </c>
      <c r="T204">
        <v>144.59620000000001</v>
      </c>
      <c r="U204">
        <v>140.53899999999999</v>
      </c>
      <c r="V204">
        <v>139.9333</v>
      </c>
      <c r="W204">
        <v>141.44970000000001</v>
      </c>
      <c r="X204">
        <v>144.34129999999999</v>
      </c>
      <c r="Y204">
        <v>147.29920000000001</v>
      </c>
      <c r="Z204">
        <v>161.13130000000001</v>
      </c>
      <c r="AA204">
        <v>171.65530000000001</v>
      </c>
      <c r="AB204">
        <v>180.45769999999999</v>
      </c>
      <c r="AC204">
        <v>187.65459999999999</v>
      </c>
      <c r="AD204">
        <v>194.03440000000001</v>
      </c>
      <c r="AE204">
        <v>194.91130000000001</v>
      </c>
      <c r="AF204">
        <v>197.14429999999999</v>
      </c>
      <c r="AG204">
        <v>196.15880000000001</v>
      </c>
      <c r="AH204">
        <v>194.71420000000001</v>
      </c>
      <c r="AI204">
        <v>193.83609999999999</v>
      </c>
      <c r="AJ204">
        <v>185.19800000000001</v>
      </c>
      <c r="AK204">
        <v>178.9813</v>
      </c>
      <c r="AL204">
        <v>172.2415</v>
      </c>
      <c r="AM204">
        <v>168.3595</v>
      </c>
      <c r="AN204">
        <v>163.5154</v>
      </c>
      <c r="AO204">
        <v>154.9812</v>
      </c>
      <c r="AP204">
        <v>71.523700000000005</v>
      </c>
      <c r="AQ204">
        <v>71.077600000000004</v>
      </c>
      <c r="AR204">
        <v>70.489739999999998</v>
      </c>
      <c r="AS204">
        <v>70.266310000000004</v>
      </c>
      <c r="AT204">
        <v>70.586960000000005</v>
      </c>
      <c r="AU204">
        <v>70.483789999999999</v>
      </c>
      <c r="AV204">
        <v>70.620109999999997</v>
      </c>
      <c r="AW204">
        <v>75.150829999999999</v>
      </c>
      <c r="AX204">
        <v>81.116550000000004</v>
      </c>
      <c r="AY204">
        <v>87.003169999999997</v>
      </c>
      <c r="AZ204">
        <v>94.047939999999997</v>
      </c>
      <c r="BA204">
        <v>96.820040000000006</v>
      </c>
      <c r="BB204">
        <v>98.333129999999997</v>
      </c>
      <c r="BC204">
        <v>100.1829</v>
      </c>
      <c r="BD204">
        <v>99.009</v>
      </c>
      <c r="BE204">
        <v>98.095929999999996</v>
      </c>
      <c r="BF204">
        <v>96.849459999999993</v>
      </c>
      <c r="BG204">
        <v>92.994140000000002</v>
      </c>
      <c r="BH204">
        <v>89.010189999999994</v>
      </c>
      <c r="BI204">
        <v>85.315539999999999</v>
      </c>
      <c r="BJ204">
        <v>82.573750000000004</v>
      </c>
      <c r="BK204">
        <v>79.388189999999994</v>
      </c>
      <c r="BL204">
        <v>78.720410000000001</v>
      </c>
      <c r="BM204">
        <v>77.353650000000002</v>
      </c>
      <c r="BN204">
        <v>0.38860149999999999</v>
      </c>
      <c r="BO204">
        <v>9.9435499999999996E-2</v>
      </c>
      <c r="BP204">
        <v>1.400909</v>
      </c>
      <c r="BQ204">
        <v>1.478777</v>
      </c>
      <c r="BR204">
        <v>1.1039140000000001</v>
      </c>
      <c r="BS204">
        <v>1.2452939999999999</v>
      </c>
      <c r="BT204">
        <v>0.77980139999999998</v>
      </c>
      <c r="BU204">
        <v>0.5474251</v>
      </c>
      <c r="BV204">
        <v>-0.2821825</v>
      </c>
      <c r="BW204">
        <v>-1.580805</v>
      </c>
      <c r="BX204">
        <v>-1.8889530000000001</v>
      </c>
      <c r="BY204">
        <v>-1.1459950000000001</v>
      </c>
      <c r="BZ204">
        <v>0.84228879999999995</v>
      </c>
      <c r="CA204">
        <v>1.4837020000000001</v>
      </c>
      <c r="CB204">
        <v>1.7806109999999999</v>
      </c>
      <c r="CC204">
        <v>1.284646</v>
      </c>
      <c r="CD204">
        <v>0.49006060000000001</v>
      </c>
      <c r="CE204">
        <v>1.470162</v>
      </c>
      <c r="CF204">
        <v>1.929408</v>
      </c>
      <c r="CG204">
        <v>0.11786770000000001</v>
      </c>
      <c r="CH204">
        <v>0.52190809999999999</v>
      </c>
      <c r="CI204">
        <v>-1.664798</v>
      </c>
      <c r="CJ204">
        <v>-1.854806</v>
      </c>
      <c r="CK204">
        <v>-0.66456789999999999</v>
      </c>
      <c r="CL204">
        <v>1.5801179999999999</v>
      </c>
      <c r="CM204">
        <v>1.8817109999999999</v>
      </c>
      <c r="CN204">
        <v>1.5514140000000001</v>
      </c>
      <c r="CO204">
        <v>1.5835920000000001</v>
      </c>
      <c r="CP204">
        <v>1.849067</v>
      </c>
      <c r="CQ204">
        <v>1.656576</v>
      </c>
      <c r="CR204">
        <v>1.4450449999999999</v>
      </c>
      <c r="CS204">
        <v>1.042041</v>
      </c>
      <c r="CT204">
        <v>1.0859209999999999</v>
      </c>
      <c r="CU204">
        <v>1.6060589999999999</v>
      </c>
      <c r="CV204" s="25">
        <v>1.102236</v>
      </c>
      <c r="CW204" s="25">
        <v>0.4020649</v>
      </c>
      <c r="CX204" s="25">
        <v>1.126757</v>
      </c>
      <c r="CY204">
        <v>2.1801789999999999</v>
      </c>
      <c r="CZ204">
        <v>4.8617949999999999</v>
      </c>
      <c r="DA204">
        <v>5.9245279999999996</v>
      </c>
      <c r="DB204">
        <v>5.9522409999999999</v>
      </c>
      <c r="DC204">
        <v>5.8134730000000001</v>
      </c>
      <c r="DD204">
        <v>5.1391629999999999</v>
      </c>
      <c r="DE204">
        <v>4.7172289999999997</v>
      </c>
      <c r="DF204">
        <v>3.8348369999999998</v>
      </c>
      <c r="DG204">
        <v>2.1758060000000001</v>
      </c>
      <c r="DH204">
        <v>2.25217</v>
      </c>
      <c r="DI204">
        <v>2.3416229999999998</v>
      </c>
    </row>
    <row r="205" spans="1:113" x14ac:dyDescent="0.25">
      <c r="A205" t="str">
        <f t="shared" si="3"/>
        <v>All_All_All_All_No_200 kW and above_44080</v>
      </c>
      <c r="B205" t="s">
        <v>155</v>
      </c>
      <c r="C205" t="s">
        <v>179</v>
      </c>
      <c r="D205" t="s">
        <v>2</v>
      </c>
      <c r="E205" t="s">
        <v>2</v>
      </c>
      <c r="F205" t="s">
        <v>2</v>
      </c>
      <c r="G205" t="s">
        <v>2</v>
      </c>
      <c r="H205" t="s">
        <v>206</v>
      </c>
      <c r="I205" t="s">
        <v>39</v>
      </c>
      <c r="J205" s="11">
        <v>44080</v>
      </c>
      <c r="K205">
        <v>15</v>
      </c>
      <c r="L205">
        <v>18</v>
      </c>
      <c r="M205">
        <v>544</v>
      </c>
      <c r="N205">
        <v>0</v>
      </c>
      <c r="O205">
        <v>0</v>
      </c>
      <c r="P205">
        <v>0</v>
      </c>
      <c r="Q205">
        <v>0</v>
      </c>
      <c r="R205">
        <v>148.7116</v>
      </c>
      <c r="S205">
        <v>145.29419999999999</v>
      </c>
      <c r="T205">
        <v>143.3682</v>
      </c>
      <c r="U205">
        <v>141.517</v>
      </c>
      <c r="V205">
        <v>140.7792</v>
      </c>
      <c r="W205">
        <v>139.7123</v>
      </c>
      <c r="X205">
        <v>141.7217</v>
      </c>
      <c r="Y205">
        <v>143.91079999999999</v>
      </c>
      <c r="Z205">
        <v>152.82380000000001</v>
      </c>
      <c r="AA205">
        <v>165.64789999999999</v>
      </c>
      <c r="AB205">
        <v>177.56610000000001</v>
      </c>
      <c r="AC205">
        <v>184.7835</v>
      </c>
      <c r="AD205">
        <v>187.4573</v>
      </c>
      <c r="AE205">
        <v>192.06960000000001</v>
      </c>
      <c r="AF205">
        <v>195.5505</v>
      </c>
      <c r="AG205">
        <v>194.2038</v>
      </c>
      <c r="AH205">
        <v>193.3613</v>
      </c>
      <c r="AI205">
        <v>191.04079999999999</v>
      </c>
      <c r="AJ205">
        <v>184.334</v>
      </c>
      <c r="AK205">
        <v>176.68700000000001</v>
      </c>
      <c r="AL205">
        <v>170.74700000000001</v>
      </c>
      <c r="AM205">
        <v>164.39580000000001</v>
      </c>
      <c r="AN205">
        <v>160.74629999999999</v>
      </c>
      <c r="AO205">
        <v>157.4365</v>
      </c>
      <c r="AP205">
        <v>76.838300000000004</v>
      </c>
      <c r="AQ205">
        <v>75.962419999999995</v>
      </c>
      <c r="AR205">
        <v>74.218620000000001</v>
      </c>
      <c r="AS205">
        <v>74.272350000000003</v>
      </c>
      <c r="AT205">
        <v>74.867149999999995</v>
      </c>
      <c r="AU205">
        <v>74.94511</v>
      </c>
      <c r="AV205">
        <v>75.392989999999998</v>
      </c>
      <c r="AW205">
        <v>83.196960000000004</v>
      </c>
      <c r="AX205">
        <v>89.194469999999995</v>
      </c>
      <c r="AY205">
        <v>95.79119</v>
      </c>
      <c r="AZ205">
        <v>101.3578</v>
      </c>
      <c r="BA205">
        <v>103.1756</v>
      </c>
      <c r="BB205">
        <v>103.23139999999999</v>
      </c>
      <c r="BC205">
        <v>104.3867</v>
      </c>
      <c r="BD205">
        <v>103.3516</v>
      </c>
      <c r="BE205">
        <v>100.79259999999999</v>
      </c>
      <c r="BF205">
        <v>96.815709999999996</v>
      </c>
      <c r="BG205">
        <v>92.677809999999994</v>
      </c>
      <c r="BH205">
        <v>85.906959999999998</v>
      </c>
      <c r="BI205">
        <v>81.597210000000004</v>
      </c>
      <c r="BJ205">
        <v>78.720690000000005</v>
      </c>
      <c r="BK205">
        <v>77.251540000000006</v>
      </c>
      <c r="BL205">
        <v>75.981480000000005</v>
      </c>
      <c r="BM205">
        <v>74.36694</v>
      </c>
      <c r="BN205">
        <v>0.2185299</v>
      </c>
      <c r="BO205">
        <v>0.1788304</v>
      </c>
      <c r="BP205">
        <v>2.240888</v>
      </c>
      <c r="BQ205">
        <v>1.7014290000000001</v>
      </c>
      <c r="BR205">
        <v>0.35728739999999998</v>
      </c>
      <c r="BS205">
        <v>-0.48237459999999999</v>
      </c>
      <c r="BT205">
        <v>-0.15037329999999999</v>
      </c>
      <c r="BU205">
        <v>1.519846</v>
      </c>
      <c r="BV205">
        <v>0.79925729999999995</v>
      </c>
      <c r="BW205">
        <v>-0.69090359999999995</v>
      </c>
      <c r="BX205">
        <v>-2.0415779999999999</v>
      </c>
      <c r="BY205">
        <v>-1.0603309999999999</v>
      </c>
      <c r="BZ205">
        <v>0.78718200000000005</v>
      </c>
      <c r="CA205">
        <v>1.7613700000000001</v>
      </c>
      <c r="CB205">
        <v>1.946984</v>
      </c>
      <c r="CC205">
        <v>1.8652679999999999</v>
      </c>
      <c r="CD205">
        <v>0.59690540000000003</v>
      </c>
      <c r="CE205">
        <v>1.420048</v>
      </c>
      <c r="CF205">
        <v>1.0970089999999999</v>
      </c>
      <c r="CG205">
        <v>-6.9762599999999994E-2</v>
      </c>
      <c r="CH205">
        <v>-0.44136160000000002</v>
      </c>
      <c r="CI205">
        <v>-1.4381090000000001</v>
      </c>
      <c r="CJ205">
        <v>-1.2244079999999999</v>
      </c>
      <c r="CK205">
        <v>-0.15692690000000001</v>
      </c>
      <c r="CL205">
        <v>2.5192869999999998</v>
      </c>
      <c r="CM205">
        <v>2.757457</v>
      </c>
      <c r="CN205">
        <v>2.1072389999999999</v>
      </c>
      <c r="CO205">
        <v>2.1431170000000002</v>
      </c>
      <c r="CP205">
        <v>2.3921510000000001</v>
      </c>
      <c r="CQ205">
        <v>1.8773610000000001</v>
      </c>
      <c r="CR205">
        <v>2.2910469999999998</v>
      </c>
      <c r="CS205">
        <v>1.472882</v>
      </c>
      <c r="CT205">
        <v>1.0036339999999999</v>
      </c>
      <c r="CU205">
        <v>0.99765950000000003</v>
      </c>
      <c r="CV205" s="25">
        <v>0.98411400000000004</v>
      </c>
      <c r="CW205" s="25">
        <v>0.4762459</v>
      </c>
      <c r="CX205" s="25">
        <v>0.94928599999999996</v>
      </c>
      <c r="CY205">
        <v>2.132781</v>
      </c>
      <c r="CZ205">
        <v>4.7684160000000002</v>
      </c>
      <c r="DA205">
        <v>5.2723259999999996</v>
      </c>
      <c r="DB205">
        <v>5.3747109999999996</v>
      </c>
      <c r="DC205">
        <v>5.7333819999999998</v>
      </c>
      <c r="DD205">
        <v>4.2282310000000001</v>
      </c>
      <c r="DE205">
        <v>3.3940779999999999</v>
      </c>
      <c r="DF205">
        <v>3.153772</v>
      </c>
      <c r="DG205">
        <v>2.2551899999999998</v>
      </c>
      <c r="DH205">
        <v>1.932051</v>
      </c>
      <c r="DI205">
        <v>1.930018</v>
      </c>
    </row>
    <row r="206" spans="1:113" x14ac:dyDescent="0.25">
      <c r="A206" t="str">
        <f t="shared" si="3"/>
        <v>All_All_All_All_No_200 kW and above_44081</v>
      </c>
      <c r="B206" t="s">
        <v>155</v>
      </c>
      <c r="C206" t="s">
        <v>179</v>
      </c>
      <c r="D206" t="s">
        <v>2</v>
      </c>
      <c r="E206" t="s">
        <v>2</v>
      </c>
      <c r="F206" t="s">
        <v>2</v>
      </c>
      <c r="G206" t="s">
        <v>2</v>
      </c>
      <c r="H206" t="s">
        <v>206</v>
      </c>
      <c r="I206" t="s">
        <v>39</v>
      </c>
      <c r="J206" s="11">
        <v>44081</v>
      </c>
      <c r="K206">
        <v>15</v>
      </c>
      <c r="L206">
        <v>18</v>
      </c>
      <c r="M206">
        <v>548</v>
      </c>
      <c r="N206">
        <v>0</v>
      </c>
      <c r="O206">
        <v>0</v>
      </c>
      <c r="P206">
        <v>0</v>
      </c>
      <c r="Q206">
        <v>0</v>
      </c>
      <c r="R206">
        <v>155.43459999999999</v>
      </c>
      <c r="S206">
        <v>149.6591</v>
      </c>
      <c r="T206">
        <v>145.9255</v>
      </c>
      <c r="U206">
        <v>144.66050000000001</v>
      </c>
      <c r="V206">
        <v>144.4522</v>
      </c>
      <c r="W206">
        <v>152.5607</v>
      </c>
      <c r="X206">
        <v>159.35759999999999</v>
      </c>
      <c r="Y206">
        <v>158.30760000000001</v>
      </c>
      <c r="Z206">
        <v>162.3476</v>
      </c>
      <c r="AA206">
        <v>170.7294</v>
      </c>
      <c r="AB206">
        <v>176.29409999999999</v>
      </c>
      <c r="AC206">
        <v>181.07300000000001</v>
      </c>
      <c r="AD206">
        <v>182.73410000000001</v>
      </c>
      <c r="AE206">
        <v>185.06880000000001</v>
      </c>
      <c r="AF206">
        <v>187.43680000000001</v>
      </c>
      <c r="AG206">
        <v>186.30969999999999</v>
      </c>
      <c r="AH206">
        <v>186.40029999999999</v>
      </c>
      <c r="AI206">
        <v>181.4306</v>
      </c>
      <c r="AJ206">
        <v>172.50450000000001</v>
      </c>
      <c r="AK206">
        <v>169.15180000000001</v>
      </c>
      <c r="AL206">
        <v>161.5103</v>
      </c>
      <c r="AM206">
        <v>155.97020000000001</v>
      </c>
      <c r="AN206">
        <v>151.2063</v>
      </c>
      <c r="AO206">
        <v>147.81489999999999</v>
      </c>
      <c r="AP206">
        <v>72.825000000000003</v>
      </c>
      <c r="AQ206">
        <v>72.394940000000005</v>
      </c>
      <c r="AR206">
        <v>71.214839999999995</v>
      </c>
      <c r="AS206">
        <v>70.550200000000004</v>
      </c>
      <c r="AT206">
        <v>69.608530000000002</v>
      </c>
      <c r="AU206">
        <v>69.058269999999993</v>
      </c>
      <c r="AV206">
        <v>68.452039999999997</v>
      </c>
      <c r="AW206">
        <v>72.002080000000007</v>
      </c>
      <c r="AX206">
        <v>73.315600000000003</v>
      </c>
      <c r="AY206">
        <v>77.218109999999996</v>
      </c>
      <c r="AZ206">
        <v>80.947620000000001</v>
      </c>
      <c r="BA206">
        <v>81.546800000000005</v>
      </c>
      <c r="BB206">
        <v>81.669039999999995</v>
      </c>
      <c r="BC206">
        <v>81.138850000000005</v>
      </c>
      <c r="BD206">
        <v>80.747380000000007</v>
      </c>
      <c r="BE206">
        <v>79.513559999999998</v>
      </c>
      <c r="BF206">
        <v>78.396469999999994</v>
      </c>
      <c r="BG206">
        <v>75.61018</v>
      </c>
      <c r="BH206">
        <v>73.362539999999996</v>
      </c>
      <c r="BI206">
        <v>72.367450000000005</v>
      </c>
      <c r="BJ206">
        <v>71.838840000000005</v>
      </c>
      <c r="BK206">
        <v>71.869190000000003</v>
      </c>
      <c r="BL206">
        <v>71.417069999999995</v>
      </c>
      <c r="BM206">
        <v>71.397109999999998</v>
      </c>
      <c r="BN206">
        <v>0.2282961</v>
      </c>
      <c r="BO206">
        <v>2.5863799999999999E-2</v>
      </c>
      <c r="BP206">
        <v>1.7019519999999999</v>
      </c>
      <c r="BQ206">
        <v>1.615245</v>
      </c>
      <c r="BR206">
        <v>1.2485299999999999</v>
      </c>
      <c r="BS206">
        <v>1.4216139999999999</v>
      </c>
      <c r="BT206">
        <v>0.9581191</v>
      </c>
      <c r="BU206">
        <v>0.15016740000000001</v>
      </c>
      <c r="BV206">
        <v>-1.3255209999999999</v>
      </c>
      <c r="BW206">
        <v>-2.6208049999999998</v>
      </c>
      <c r="BX206">
        <v>-1.4006449999999999</v>
      </c>
      <c r="BY206">
        <v>-1.330783</v>
      </c>
      <c r="BZ206">
        <v>1.0030049999999999</v>
      </c>
      <c r="CA206">
        <v>0.74225730000000001</v>
      </c>
      <c r="CB206">
        <v>1.8231170000000001</v>
      </c>
      <c r="CC206">
        <v>-0.23628689999999999</v>
      </c>
      <c r="CD206">
        <v>-0.60662590000000005</v>
      </c>
      <c r="CE206">
        <v>-1.541382</v>
      </c>
      <c r="CF206">
        <v>-0.83528610000000003</v>
      </c>
      <c r="CG206">
        <v>-0.48649890000000001</v>
      </c>
      <c r="CH206">
        <v>-1.648315</v>
      </c>
      <c r="CI206">
        <v>-0.1968114</v>
      </c>
      <c r="CJ206">
        <v>-0.83439669999999999</v>
      </c>
      <c r="CK206">
        <v>4.95694E-2</v>
      </c>
      <c r="CL206">
        <v>4.0840969999999999</v>
      </c>
      <c r="CM206">
        <v>2.9963340000000001</v>
      </c>
      <c r="CN206">
        <v>2.4990549999999998</v>
      </c>
      <c r="CO206">
        <v>2.4750320000000001</v>
      </c>
      <c r="CP206">
        <v>2.88788</v>
      </c>
      <c r="CQ206">
        <v>2.1316060000000001</v>
      </c>
      <c r="CR206">
        <v>2.0228920000000001</v>
      </c>
      <c r="CS206">
        <v>2.0952839999999999</v>
      </c>
      <c r="CT206">
        <v>2.0578880000000002</v>
      </c>
      <c r="CU206">
        <v>3.656981</v>
      </c>
      <c r="CV206" s="25">
        <v>2.7787030000000001</v>
      </c>
      <c r="CW206" s="25">
        <v>1.3750169999999999</v>
      </c>
      <c r="CX206" s="25">
        <v>2.2909459999999999</v>
      </c>
      <c r="CY206">
        <v>6.0491239999999999</v>
      </c>
      <c r="CZ206">
        <v>8.5304280000000006</v>
      </c>
      <c r="DA206">
        <v>9.2879860000000001</v>
      </c>
      <c r="DB206">
        <v>10.033189999999999</v>
      </c>
      <c r="DC206">
        <v>13.49527</v>
      </c>
      <c r="DD206">
        <v>14.20979</v>
      </c>
      <c r="DE206">
        <v>10.10946</v>
      </c>
      <c r="DF206">
        <v>7.3647910000000003</v>
      </c>
      <c r="DG206">
        <v>4.2539530000000001</v>
      </c>
      <c r="DH206">
        <v>3.9119619999999999</v>
      </c>
      <c r="DI206">
        <v>3.8027639999999998</v>
      </c>
    </row>
    <row r="207" spans="1:113" x14ac:dyDescent="0.25">
      <c r="A207" t="str">
        <f t="shared" si="3"/>
        <v>All_All_All_All_No_200 kW and above_44104</v>
      </c>
      <c r="B207" t="s">
        <v>155</v>
      </c>
      <c r="C207" t="s">
        <v>179</v>
      </c>
      <c r="D207" t="s">
        <v>2</v>
      </c>
      <c r="E207" t="s">
        <v>2</v>
      </c>
      <c r="F207" t="s">
        <v>2</v>
      </c>
      <c r="G207" t="s">
        <v>2</v>
      </c>
      <c r="H207" t="s">
        <v>206</v>
      </c>
      <c r="I207" t="s">
        <v>39</v>
      </c>
      <c r="J207" s="11">
        <v>44104</v>
      </c>
      <c r="K207">
        <v>15</v>
      </c>
      <c r="L207">
        <v>18</v>
      </c>
      <c r="M207">
        <v>556</v>
      </c>
      <c r="N207">
        <v>0</v>
      </c>
      <c r="O207">
        <v>0</v>
      </c>
      <c r="P207">
        <v>0</v>
      </c>
      <c r="Q207">
        <v>0</v>
      </c>
      <c r="R207">
        <v>146.43950000000001</v>
      </c>
      <c r="S207">
        <v>141.75989999999999</v>
      </c>
      <c r="T207">
        <v>138.12729999999999</v>
      </c>
      <c r="U207">
        <v>138.43170000000001</v>
      </c>
      <c r="V207">
        <v>141.11859999999999</v>
      </c>
      <c r="W207">
        <v>151.1114</v>
      </c>
      <c r="X207">
        <v>168.67490000000001</v>
      </c>
      <c r="Y207">
        <v>181.21799999999999</v>
      </c>
      <c r="Z207">
        <v>194.47190000000001</v>
      </c>
      <c r="AA207">
        <v>208.10650000000001</v>
      </c>
      <c r="AB207">
        <v>224.94990000000001</v>
      </c>
      <c r="AC207">
        <v>238.60900000000001</v>
      </c>
      <c r="AD207">
        <v>242.54570000000001</v>
      </c>
      <c r="AE207">
        <v>243.33410000000001</v>
      </c>
      <c r="AF207">
        <v>242.63579999999999</v>
      </c>
      <c r="AG207">
        <v>238.6326</v>
      </c>
      <c r="AH207">
        <v>231.7405</v>
      </c>
      <c r="AI207">
        <v>220.35159999999999</v>
      </c>
      <c r="AJ207">
        <v>202.02260000000001</v>
      </c>
      <c r="AK207">
        <v>189.2398</v>
      </c>
      <c r="AL207">
        <v>177.2841</v>
      </c>
      <c r="AM207">
        <v>168.1611</v>
      </c>
      <c r="AN207">
        <v>160.9684</v>
      </c>
      <c r="AO207">
        <v>153.13999999999999</v>
      </c>
      <c r="AP207">
        <v>67.514099999999999</v>
      </c>
      <c r="AQ207">
        <v>67.310699999999997</v>
      </c>
      <c r="AR207">
        <v>66.521320000000003</v>
      </c>
      <c r="AS207">
        <v>67.890590000000003</v>
      </c>
      <c r="AT207">
        <v>68.154960000000003</v>
      </c>
      <c r="AU207">
        <v>69.228920000000002</v>
      </c>
      <c r="AV207">
        <v>69.796589999999995</v>
      </c>
      <c r="AW207">
        <v>75.563559999999995</v>
      </c>
      <c r="AX207">
        <v>83.017780000000002</v>
      </c>
      <c r="AY207">
        <v>88.538570000000007</v>
      </c>
      <c r="AZ207">
        <v>94.854259999999996</v>
      </c>
      <c r="BA207">
        <v>97.114260000000002</v>
      </c>
      <c r="BB207">
        <v>97.064279999999997</v>
      </c>
      <c r="BC207">
        <v>96.050129999999996</v>
      </c>
      <c r="BD207">
        <v>95.945300000000003</v>
      </c>
      <c r="BE207">
        <v>97.028440000000003</v>
      </c>
      <c r="BF207">
        <v>95.556659999999994</v>
      </c>
      <c r="BG207">
        <v>89.431110000000004</v>
      </c>
      <c r="BH207">
        <v>84.138540000000006</v>
      </c>
      <c r="BI207">
        <v>81.231539999999995</v>
      </c>
      <c r="BJ207">
        <v>77.400360000000006</v>
      </c>
      <c r="BK207">
        <v>75.427599999999998</v>
      </c>
      <c r="BL207">
        <v>73.741919999999993</v>
      </c>
      <c r="BM207">
        <v>72.782439999999994</v>
      </c>
      <c r="BN207">
        <v>0.4856625</v>
      </c>
      <c r="BO207">
        <v>0.11214639999999999</v>
      </c>
      <c r="BP207">
        <v>1.2131019999999999</v>
      </c>
      <c r="BQ207">
        <v>1.3651260000000001</v>
      </c>
      <c r="BR207">
        <v>1.0710740000000001</v>
      </c>
      <c r="BS207">
        <v>0.9350716</v>
      </c>
      <c r="BT207">
        <v>0.61669010000000002</v>
      </c>
      <c r="BU207">
        <v>0.74759390000000003</v>
      </c>
      <c r="BV207">
        <v>8.5547899999999996E-2</v>
      </c>
      <c r="BW207">
        <v>-1.492648</v>
      </c>
      <c r="BX207">
        <v>-1.9044700000000001</v>
      </c>
      <c r="BY207">
        <v>-1.167467</v>
      </c>
      <c r="BZ207">
        <v>0.86308450000000003</v>
      </c>
      <c r="CA207">
        <v>1.3634139999999999</v>
      </c>
      <c r="CB207">
        <v>1.7986359999999999</v>
      </c>
      <c r="CC207">
        <v>1.472909</v>
      </c>
      <c r="CD207">
        <v>0.68020239999999998</v>
      </c>
      <c r="CE207">
        <v>0.89342540000000004</v>
      </c>
      <c r="CF207">
        <v>1.3525700000000001</v>
      </c>
      <c r="CG207">
        <v>0.29059960000000001</v>
      </c>
      <c r="CH207">
        <v>-6.1707600000000001E-2</v>
      </c>
      <c r="CI207">
        <v>-0.50708609999999998</v>
      </c>
      <c r="CJ207">
        <v>-0.93073139999999999</v>
      </c>
      <c r="CK207">
        <v>-0.11535769999999999</v>
      </c>
      <c r="CL207">
        <v>2.17692</v>
      </c>
      <c r="CM207">
        <v>2.4454189999999998</v>
      </c>
      <c r="CN207">
        <v>1.929025</v>
      </c>
      <c r="CO207">
        <v>2.0916090000000001</v>
      </c>
      <c r="CP207">
        <v>2.2499690000000001</v>
      </c>
      <c r="CQ207">
        <v>2.2827510000000002</v>
      </c>
      <c r="CR207">
        <v>2.3506749999999998</v>
      </c>
      <c r="CS207">
        <v>1.6805000000000001</v>
      </c>
      <c r="CT207">
        <v>1.2812749999999999</v>
      </c>
      <c r="CU207">
        <v>1.9023870000000001</v>
      </c>
      <c r="CV207" s="25">
        <v>1.013611</v>
      </c>
      <c r="CW207" s="25">
        <v>0.53206310000000001</v>
      </c>
      <c r="CX207" s="25">
        <v>1.3549</v>
      </c>
      <c r="CY207">
        <v>2.138131</v>
      </c>
      <c r="CZ207">
        <v>5.0409230000000003</v>
      </c>
      <c r="DA207">
        <v>5.9839339999999996</v>
      </c>
      <c r="DB207">
        <v>5.6355230000000001</v>
      </c>
      <c r="DC207">
        <v>8.6092080000000006</v>
      </c>
      <c r="DD207">
        <v>6.0752119999999996</v>
      </c>
      <c r="DE207">
        <v>4.9284100000000004</v>
      </c>
      <c r="DF207">
        <v>4.7262519999999997</v>
      </c>
      <c r="DG207">
        <v>2.8778100000000002</v>
      </c>
      <c r="DH207">
        <v>2.8923230000000002</v>
      </c>
      <c r="DI207">
        <v>2.8920810000000001</v>
      </c>
    </row>
    <row r="208" spans="1:113" x14ac:dyDescent="0.25">
      <c r="A208" t="str">
        <f t="shared" si="3"/>
        <v>All_All_All_All_No_200 kW and above_44105</v>
      </c>
      <c r="B208" t="s">
        <v>155</v>
      </c>
      <c r="C208" t="s">
        <v>179</v>
      </c>
      <c r="D208" t="s">
        <v>2</v>
      </c>
      <c r="E208" t="s">
        <v>2</v>
      </c>
      <c r="F208" t="s">
        <v>2</v>
      </c>
      <c r="G208" t="s">
        <v>2</v>
      </c>
      <c r="H208" t="s">
        <v>206</v>
      </c>
      <c r="I208" t="s">
        <v>39</v>
      </c>
      <c r="J208" s="11">
        <v>44105</v>
      </c>
      <c r="K208">
        <v>15</v>
      </c>
      <c r="L208">
        <v>18</v>
      </c>
      <c r="M208">
        <v>556</v>
      </c>
      <c r="N208">
        <v>0</v>
      </c>
      <c r="O208">
        <v>0</v>
      </c>
      <c r="P208">
        <v>0</v>
      </c>
      <c r="Q208">
        <v>0</v>
      </c>
      <c r="R208">
        <v>146.77959999999999</v>
      </c>
      <c r="S208">
        <v>141.82839999999999</v>
      </c>
      <c r="T208">
        <v>137.28639999999999</v>
      </c>
      <c r="U208">
        <v>139.41489999999999</v>
      </c>
      <c r="V208">
        <v>142.24870000000001</v>
      </c>
      <c r="W208">
        <v>154.14320000000001</v>
      </c>
      <c r="X208">
        <v>170.93510000000001</v>
      </c>
      <c r="Y208">
        <v>179.7756</v>
      </c>
      <c r="Z208">
        <v>192.65309999999999</v>
      </c>
      <c r="AA208">
        <v>208.95679999999999</v>
      </c>
      <c r="AB208">
        <v>225.7714</v>
      </c>
      <c r="AC208">
        <v>239.8871</v>
      </c>
      <c r="AD208">
        <v>243.22640000000001</v>
      </c>
      <c r="AE208">
        <v>246.36600000000001</v>
      </c>
      <c r="AF208">
        <v>241.79329999999999</v>
      </c>
      <c r="AG208">
        <v>238.49539999999999</v>
      </c>
      <c r="AH208">
        <v>232.4598</v>
      </c>
      <c r="AI208">
        <v>220.9691</v>
      </c>
      <c r="AJ208">
        <v>204.67169999999999</v>
      </c>
      <c r="AK208">
        <v>193.66810000000001</v>
      </c>
      <c r="AL208">
        <v>182.43549999999999</v>
      </c>
      <c r="AM208">
        <v>174.58070000000001</v>
      </c>
      <c r="AN208">
        <v>165.15600000000001</v>
      </c>
      <c r="AO208">
        <v>152.7313</v>
      </c>
      <c r="AP208">
        <v>72.373000000000005</v>
      </c>
      <c r="AQ208">
        <v>71.366659999999996</v>
      </c>
      <c r="AR208">
        <v>70.351429999999993</v>
      </c>
      <c r="AS208">
        <v>69.266009999999994</v>
      </c>
      <c r="AT208">
        <v>67.299509999999998</v>
      </c>
      <c r="AU208">
        <v>67.541809999999998</v>
      </c>
      <c r="AV208">
        <v>67.048079999999999</v>
      </c>
      <c r="AW208">
        <v>73.582260000000005</v>
      </c>
      <c r="AX208">
        <v>81.545810000000003</v>
      </c>
      <c r="AY208">
        <v>89.006420000000006</v>
      </c>
      <c r="AZ208">
        <v>94.944400000000002</v>
      </c>
      <c r="BA208">
        <v>97.920749999999998</v>
      </c>
      <c r="BB208">
        <v>98.951130000000006</v>
      </c>
      <c r="BC208">
        <v>98.53886</v>
      </c>
      <c r="BD208">
        <v>96.270009999999999</v>
      </c>
      <c r="BE208">
        <v>94.308909999999997</v>
      </c>
      <c r="BF208">
        <v>92.556669999999997</v>
      </c>
      <c r="BG208">
        <v>87.924459999999996</v>
      </c>
      <c r="BH208">
        <v>82.103309999999993</v>
      </c>
      <c r="BI208">
        <v>77.395300000000006</v>
      </c>
      <c r="BJ208">
        <v>74.762739999999994</v>
      </c>
      <c r="BK208">
        <v>73.335220000000007</v>
      </c>
      <c r="BL208">
        <v>71.276910000000001</v>
      </c>
      <c r="BM208">
        <v>69.400450000000006</v>
      </c>
      <c r="BN208">
        <v>0.40379359999999997</v>
      </c>
      <c r="BO208">
        <v>0.1983618</v>
      </c>
      <c r="BP208">
        <v>1.7397750000000001</v>
      </c>
      <c r="BQ208">
        <v>1.459884</v>
      </c>
      <c r="BR208">
        <v>1.207552</v>
      </c>
      <c r="BS208">
        <v>1.580587</v>
      </c>
      <c r="BT208">
        <v>0.99509919999999996</v>
      </c>
      <c r="BU208">
        <v>0.60124060000000001</v>
      </c>
      <c r="BV208">
        <v>-1.67484E-2</v>
      </c>
      <c r="BW208">
        <v>-1.301234</v>
      </c>
      <c r="BX208">
        <v>-1.9340360000000001</v>
      </c>
      <c r="BY208">
        <v>-1.1516550000000001</v>
      </c>
      <c r="BZ208">
        <v>0.76996779999999998</v>
      </c>
      <c r="CA208">
        <v>1.5351809999999999</v>
      </c>
      <c r="CB208">
        <v>1.8964700000000001</v>
      </c>
      <c r="CC208">
        <v>1.229328</v>
      </c>
      <c r="CD208">
        <v>0.2539418</v>
      </c>
      <c r="CE208">
        <v>0.59745499999999996</v>
      </c>
      <c r="CF208">
        <v>0.78337590000000001</v>
      </c>
      <c r="CG208">
        <v>6.2610200000000005E-2</v>
      </c>
      <c r="CH208">
        <v>-0.73397159999999995</v>
      </c>
      <c r="CI208">
        <v>-4.9629999999999997E-4</v>
      </c>
      <c r="CJ208">
        <v>-0.56433440000000001</v>
      </c>
      <c r="CK208">
        <v>0.267571</v>
      </c>
      <c r="CL208">
        <v>3.0988009999999999</v>
      </c>
      <c r="CM208">
        <v>3.562516</v>
      </c>
      <c r="CN208">
        <v>2.5782959999999999</v>
      </c>
      <c r="CO208">
        <v>2.6352199999999999</v>
      </c>
      <c r="CP208">
        <v>2.332649</v>
      </c>
      <c r="CQ208">
        <v>2.3462000000000001</v>
      </c>
      <c r="CR208">
        <v>2.2767439999999999</v>
      </c>
      <c r="CS208">
        <v>1.5138940000000001</v>
      </c>
      <c r="CT208">
        <v>1.381775</v>
      </c>
      <c r="CU208">
        <v>1.4774069999999999</v>
      </c>
      <c r="CV208" s="25">
        <v>1.1894720000000001</v>
      </c>
      <c r="CW208" s="25">
        <v>0.60114990000000001</v>
      </c>
      <c r="CX208" s="25">
        <v>1.3668100000000001</v>
      </c>
      <c r="CY208">
        <v>2.3278150000000002</v>
      </c>
      <c r="CZ208">
        <v>6.1272799999999998</v>
      </c>
      <c r="DA208">
        <v>7.1907430000000003</v>
      </c>
      <c r="DB208">
        <v>7.3261839999999996</v>
      </c>
      <c r="DC208">
        <v>10.122579999999999</v>
      </c>
      <c r="DD208">
        <v>8.3200880000000002</v>
      </c>
      <c r="DE208">
        <v>8.4451490000000007</v>
      </c>
      <c r="DF208">
        <v>9.7420539999999995</v>
      </c>
      <c r="DG208">
        <v>3.8296070000000002</v>
      </c>
      <c r="DH208">
        <v>4.070729</v>
      </c>
      <c r="DI208">
        <v>3.9283929999999998</v>
      </c>
    </row>
    <row r="209" spans="1:113" x14ac:dyDescent="0.25">
      <c r="A209" t="str">
        <f t="shared" si="3"/>
        <v>All_All_All_All_Yes_200 kW and above_44060</v>
      </c>
      <c r="B209" t="s">
        <v>155</v>
      </c>
      <c r="C209" t="s">
        <v>180</v>
      </c>
      <c r="D209" t="s">
        <v>2</v>
      </c>
      <c r="E209" t="s">
        <v>2</v>
      </c>
      <c r="F209" t="s">
        <v>2</v>
      </c>
      <c r="G209" t="s">
        <v>2</v>
      </c>
      <c r="H209" t="s">
        <v>207</v>
      </c>
      <c r="I209" t="s">
        <v>39</v>
      </c>
      <c r="J209" s="11">
        <v>44060</v>
      </c>
      <c r="K209">
        <v>15</v>
      </c>
      <c r="L209">
        <v>18</v>
      </c>
      <c r="M209">
        <v>922</v>
      </c>
      <c r="N209">
        <v>0</v>
      </c>
      <c r="O209">
        <v>0</v>
      </c>
      <c r="P209">
        <v>0</v>
      </c>
      <c r="Q209">
        <v>0</v>
      </c>
      <c r="R209">
        <v>154.9127</v>
      </c>
      <c r="S209">
        <v>151.35759999999999</v>
      </c>
      <c r="T209">
        <v>152.46469999999999</v>
      </c>
      <c r="U209">
        <v>153.98140000000001</v>
      </c>
      <c r="V209">
        <v>159.0966</v>
      </c>
      <c r="W209">
        <v>174.84630000000001</v>
      </c>
      <c r="X209">
        <v>193.55090000000001</v>
      </c>
      <c r="Y209">
        <v>204.18180000000001</v>
      </c>
      <c r="Z209">
        <v>210.40539999999999</v>
      </c>
      <c r="AA209">
        <v>213.94159999999999</v>
      </c>
      <c r="AB209">
        <v>216.29310000000001</v>
      </c>
      <c r="AC209">
        <v>218.39340000000001</v>
      </c>
      <c r="AD209">
        <v>221.11850000000001</v>
      </c>
      <c r="AE209">
        <v>219.0461</v>
      </c>
      <c r="AF209">
        <v>210.7029</v>
      </c>
      <c r="AG209">
        <v>205.30199999999999</v>
      </c>
      <c r="AH209">
        <v>198.35339999999999</v>
      </c>
      <c r="AI209">
        <v>193.91329999999999</v>
      </c>
      <c r="AJ209">
        <v>187.44890000000001</v>
      </c>
      <c r="AK209">
        <v>181.1918</v>
      </c>
      <c r="AL209">
        <v>175.79750000000001</v>
      </c>
      <c r="AM209">
        <v>178.90110000000001</v>
      </c>
      <c r="AN209">
        <v>177.14519999999999</v>
      </c>
      <c r="AO209">
        <v>170.3818</v>
      </c>
      <c r="AP209">
        <v>71.569999999999993</v>
      </c>
      <c r="AQ209">
        <v>70.999899999999997</v>
      </c>
      <c r="AR209">
        <v>69.841719999999995</v>
      </c>
      <c r="AS209">
        <v>70.040729999999996</v>
      </c>
      <c r="AT209">
        <v>70.907200000000003</v>
      </c>
      <c r="AU209">
        <v>71.97627</v>
      </c>
      <c r="AV209">
        <v>72.715699999999998</v>
      </c>
      <c r="AW209">
        <v>74.904399999999995</v>
      </c>
      <c r="AX209">
        <v>76.473269999999999</v>
      </c>
      <c r="AY209">
        <v>78.358980000000003</v>
      </c>
      <c r="AZ209">
        <v>82.266310000000004</v>
      </c>
      <c r="BA209">
        <v>85.49436</v>
      </c>
      <c r="BB209">
        <v>86.824579999999997</v>
      </c>
      <c r="BC209">
        <v>88.309219999999996</v>
      </c>
      <c r="BD209">
        <v>89.420190000000005</v>
      </c>
      <c r="BE209">
        <v>88.157589999999999</v>
      </c>
      <c r="BF209">
        <v>86.320530000000005</v>
      </c>
      <c r="BG209">
        <v>84.720780000000005</v>
      </c>
      <c r="BH209">
        <v>80.19144</v>
      </c>
      <c r="BI209">
        <v>76.295429999999996</v>
      </c>
      <c r="BJ209">
        <v>74.550219999999996</v>
      </c>
      <c r="BK209">
        <v>73.569310000000002</v>
      </c>
      <c r="BL209">
        <v>72.917389999999997</v>
      </c>
      <c r="BM209">
        <v>72.202259999999995</v>
      </c>
      <c r="BN209">
        <v>1.696933</v>
      </c>
      <c r="BO209">
        <v>1.2705280000000001</v>
      </c>
      <c r="BP209">
        <v>-0.44033929999999999</v>
      </c>
      <c r="BQ209">
        <v>-0.78877909999999996</v>
      </c>
      <c r="BR209">
        <v>0.32120690000000002</v>
      </c>
      <c r="BS209">
        <v>1.8562799999999999</v>
      </c>
      <c r="BT209">
        <v>1.2541580000000001</v>
      </c>
      <c r="BU209">
        <v>0.51554730000000004</v>
      </c>
      <c r="BV209">
        <v>-1.579874</v>
      </c>
      <c r="BW209">
        <v>-1.7127589999999999</v>
      </c>
      <c r="BX209">
        <v>-0.4431368</v>
      </c>
      <c r="BY209">
        <v>0.14613499999999999</v>
      </c>
      <c r="BZ209">
        <v>0.97323029999999999</v>
      </c>
      <c r="CA209">
        <v>3.7117490000000002</v>
      </c>
      <c r="CB209">
        <v>6.3189039999999999</v>
      </c>
      <c r="CC209">
        <v>4.760618</v>
      </c>
      <c r="CD209">
        <v>3.2989009999999999</v>
      </c>
      <c r="CE209">
        <v>2.7177989999999999</v>
      </c>
      <c r="CF209">
        <v>3.76254</v>
      </c>
      <c r="CG209">
        <v>3.9530910000000001</v>
      </c>
      <c r="CH209">
        <v>2.8197899999999998</v>
      </c>
      <c r="CI209">
        <v>0.1592315</v>
      </c>
      <c r="CJ209">
        <v>-1.1813389999999999</v>
      </c>
      <c r="CK209">
        <v>-0.82771249999999996</v>
      </c>
      <c r="CL209">
        <v>2.7542879999999998</v>
      </c>
      <c r="CM209">
        <v>2.2531889999999999</v>
      </c>
      <c r="CN209">
        <v>1.8890990000000001</v>
      </c>
      <c r="CO209">
        <v>1.661707</v>
      </c>
      <c r="CP209">
        <v>1.4919070000000001</v>
      </c>
      <c r="CQ209">
        <v>1.3932100000000001</v>
      </c>
      <c r="CR209">
        <v>1.4878400000000001</v>
      </c>
      <c r="CS209">
        <v>1.029048</v>
      </c>
      <c r="CT209">
        <v>1.1381140000000001</v>
      </c>
      <c r="CU209">
        <v>1.392469</v>
      </c>
      <c r="CV209">
        <v>1.3596790000000001</v>
      </c>
      <c r="CW209" s="25">
        <v>0.83956779999999998</v>
      </c>
      <c r="CX209" s="25">
        <v>1.239309</v>
      </c>
      <c r="CY209">
        <v>3.351721</v>
      </c>
      <c r="CZ209">
        <v>9.5459069999999997</v>
      </c>
      <c r="DA209">
        <v>10.14969</v>
      </c>
      <c r="DB209">
        <v>10.42291</v>
      </c>
      <c r="DC209">
        <v>11.43459</v>
      </c>
      <c r="DD209">
        <v>7.5478160000000001</v>
      </c>
      <c r="DE209">
        <v>6.1254999999999997</v>
      </c>
      <c r="DF209">
        <v>6.7354019999999997</v>
      </c>
      <c r="DG209">
        <v>3.3039230000000002</v>
      </c>
      <c r="DH209">
        <v>3.8263980000000002</v>
      </c>
      <c r="DI209">
        <v>3.26444</v>
      </c>
    </row>
    <row r="210" spans="1:113" x14ac:dyDescent="0.25">
      <c r="A210" t="str">
        <f t="shared" si="3"/>
        <v>All_All_All_All_Yes_200 kW and above_44061</v>
      </c>
      <c r="B210" t="s">
        <v>155</v>
      </c>
      <c r="C210" t="s">
        <v>180</v>
      </c>
      <c r="D210" t="s">
        <v>2</v>
      </c>
      <c r="E210" t="s">
        <v>2</v>
      </c>
      <c r="F210" t="s">
        <v>2</v>
      </c>
      <c r="G210" t="s">
        <v>2</v>
      </c>
      <c r="H210" t="s">
        <v>207</v>
      </c>
      <c r="I210" t="s">
        <v>39</v>
      </c>
      <c r="J210" s="11">
        <v>44061</v>
      </c>
      <c r="K210">
        <v>15</v>
      </c>
      <c r="L210">
        <v>18</v>
      </c>
      <c r="M210">
        <v>926</v>
      </c>
      <c r="N210">
        <v>0</v>
      </c>
      <c r="O210">
        <v>0</v>
      </c>
      <c r="P210">
        <v>0</v>
      </c>
      <c r="Q210">
        <v>0</v>
      </c>
      <c r="R210">
        <v>166.5121</v>
      </c>
      <c r="S210">
        <v>162.27070000000001</v>
      </c>
      <c r="T210">
        <v>159.82679999999999</v>
      </c>
      <c r="U210">
        <v>157.6327</v>
      </c>
      <c r="V210">
        <v>163.40450000000001</v>
      </c>
      <c r="W210">
        <v>178.35169999999999</v>
      </c>
      <c r="X210">
        <v>197.673</v>
      </c>
      <c r="Y210">
        <v>208.4468</v>
      </c>
      <c r="Z210">
        <v>217.0866</v>
      </c>
      <c r="AA210">
        <v>222.2619</v>
      </c>
      <c r="AB210">
        <v>229.75559999999999</v>
      </c>
      <c r="AC210">
        <v>237.45959999999999</v>
      </c>
      <c r="AD210">
        <v>236.86619999999999</v>
      </c>
      <c r="AE210">
        <v>230.5608</v>
      </c>
      <c r="AF210">
        <v>214.7945</v>
      </c>
      <c r="AG210">
        <v>208.38640000000001</v>
      </c>
      <c r="AH210">
        <v>203.3296</v>
      </c>
      <c r="AI210">
        <v>196.6268</v>
      </c>
      <c r="AJ210">
        <v>188.7321</v>
      </c>
      <c r="AK210">
        <v>183.69220000000001</v>
      </c>
      <c r="AL210">
        <v>179.2927</v>
      </c>
      <c r="AM210">
        <v>183.00720000000001</v>
      </c>
      <c r="AN210">
        <v>182.6644</v>
      </c>
      <c r="AO210">
        <v>173.892</v>
      </c>
      <c r="AP210">
        <v>71.902799999999999</v>
      </c>
      <c r="AQ210">
        <v>71.817179999999993</v>
      </c>
      <c r="AR210">
        <v>71.651939999999996</v>
      </c>
      <c r="AS210">
        <v>71.85539</v>
      </c>
      <c r="AT210">
        <v>72.462879999999998</v>
      </c>
      <c r="AU210">
        <v>73.134150000000005</v>
      </c>
      <c r="AV210">
        <v>73.40804</v>
      </c>
      <c r="AW210">
        <v>77.753529999999998</v>
      </c>
      <c r="AX210">
        <v>81.753280000000004</v>
      </c>
      <c r="AY210">
        <v>87.620490000000004</v>
      </c>
      <c r="AZ210">
        <v>90.966030000000003</v>
      </c>
      <c r="BA210">
        <v>93.925709999999995</v>
      </c>
      <c r="BB210">
        <v>94.127120000000005</v>
      </c>
      <c r="BC210">
        <v>88.421890000000005</v>
      </c>
      <c r="BD210">
        <v>86.697149999999993</v>
      </c>
      <c r="BE210">
        <v>86.346080000000001</v>
      </c>
      <c r="BF210">
        <v>86.115819999999999</v>
      </c>
      <c r="BG210">
        <v>83.129490000000004</v>
      </c>
      <c r="BH210">
        <v>79.922129999999996</v>
      </c>
      <c r="BI210">
        <v>77.459010000000006</v>
      </c>
      <c r="BJ210">
        <v>75.57705</v>
      </c>
      <c r="BK210">
        <v>74.779759999999996</v>
      </c>
      <c r="BL210">
        <v>74.419420000000002</v>
      </c>
      <c r="BM210">
        <v>73.345339999999993</v>
      </c>
      <c r="BN210">
        <v>-0.54147120000000004</v>
      </c>
      <c r="BO210">
        <v>-0.34081319999999998</v>
      </c>
      <c r="BP210">
        <v>0.74776019999999999</v>
      </c>
      <c r="BQ210">
        <v>1.2152019999999999</v>
      </c>
      <c r="BR210">
        <v>0.9297898</v>
      </c>
      <c r="BS210">
        <v>-4.26162E-2</v>
      </c>
      <c r="BT210">
        <v>7.1132100000000004E-2</v>
      </c>
      <c r="BU210">
        <v>1.7603390000000001</v>
      </c>
      <c r="BV210">
        <v>-0.73821990000000004</v>
      </c>
      <c r="BW210">
        <v>-0.9093407</v>
      </c>
      <c r="BX210">
        <v>-3.5590259999999998</v>
      </c>
      <c r="BY210">
        <v>-2.8517399999999999</v>
      </c>
      <c r="BZ210">
        <v>-1.9554309999999999</v>
      </c>
      <c r="CA210">
        <v>2.342832</v>
      </c>
      <c r="CB210">
        <v>8.8506990000000005</v>
      </c>
      <c r="CC210">
        <v>6.1141300000000003</v>
      </c>
      <c r="CD210">
        <v>4.9693630000000004</v>
      </c>
      <c r="CE210">
        <v>4.6433179999999998</v>
      </c>
      <c r="CF210">
        <v>2.3604500000000002</v>
      </c>
      <c r="CG210">
        <v>0.6821197</v>
      </c>
      <c r="CH210">
        <v>-0.37584529999999999</v>
      </c>
      <c r="CI210">
        <v>-1.2925960000000001</v>
      </c>
      <c r="CJ210">
        <v>-1.6549229999999999</v>
      </c>
      <c r="CK210">
        <v>-0.4878633</v>
      </c>
      <c r="CL210">
        <v>1.763568</v>
      </c>
      <c r="CM210">
        <v>1.9728939999999999</v>
      </c>
      <c r="CN210">
        <v>1.644306</v>
      </c>
      <c r="CO210">
        <v>1.6546149999999999</v>
      </c>
      <c r="CP210">
        <v>1.3286210000000001</v>
      </c>
      <c r="CQ210">
        <v>0.74618779999999996</v>
      </c>
      <c r="CR210">
        <v>1.197263</v>
      </c>
      <c r="CS210">
        <v>0.67532959999999997</v>
      </c>
      <c r="CT210">
        <v>0.5575367</v>
      </c>
      <c r="CU210">
        <v>1.1918789999999999</v>
      </c>
      <c r="CV210">
        <v>1.336141</v>
      </c>
      <c r="CW210">
        <v>0.85012520000000003</v>
      </c>
      <c r="CX210">
        <v>1.10656</v>
      </c>
      <c r="CY210">
        <v>2.2514189999999998</v>
      </c>
      <c r="CZ210">
        <v>8.9436029999999995</v>
      </c>
      <c r="DA210">
        <v>9.9936399999999992</v>
      </c>
      <c r="DB210">
        <v>10.8767</v>
      </c>
      <c r="DC210">
        <v>11.50971</v>
      </c>
      <c r="DD210">
        <v>4.5739770000000002</v>
      </c>
      <c r="DE210">
        <v>3.1838679999999999</v>
      </c>
      <c r="DF210">
        <v>3.760262</v>
      </c>
      <c r="DG210">
        <v>2.0322640000000001</v>
      </c>
      <c r="DH210">
        <v>1.9317740000000001</v>
      </c>
      <c r="DI210">
        <v>1.867402</v>
      </c>
    </row>
    <row r="211" spans="1:113" x14ac:dyDescent="0.25">
      <c r="A211" t="str">
        <f t="shared" si="3"/>
        <v>All_All_All_All_Yes_200 kW and above_44062</v>
      </c>
      <c r="B211" t="s">
        <v>155</v>
      </c>
      <c r="C211" t="s">
        <v>180</v>
      </c>
      <c r="D211" t="s">
        <v>2</v>
      </c>
      <c r="E211" t="s">
        <v>2</v>
      </c>
      <c r="F211" t="s">
        <v>2</v>
      </c>
      <c r="G211" t="s">
        <v>2</v>
      </c>
      <c r="H211" t="s">
        <v>207</v>
      </c>
      <c r="I211" t="s">
        <v>39</v>
      </c>
      <c r="J211" s="11">
        <v>44062</v>
      </c>
      <c r="K211">
        <v>15</v>
      </c>
      <c r="L211">
        <v>18</v>
      </c>
      <c r="M211">
        <v>925</v>
      </c>
      <c r="N211">
        <v>0</v>
      </c>
      <c r="O211">
        <v>0</v>
      </c>
      <c r="P211">
        <v>0</v>
      </c>
      <c r="Q211">
        <v>0</v>
      </c>
      <c r="R211">
        <v>170.3158</v>
      </c>
      <c r="S211">
        <v>165.96559999999999</v>
      </c>
      <c r="T211">
        <v>161.84889999999999</v>
      </c>
      <c r="U211">
        <v>158.684</v>
      </c>
      <c r="V211">
        <v>163.77590000000001</v>
      </c>
      <c r="W211">
        <v>179.40520000000001</v>
      </c>
      <c r="X211">
        <v>199.81489999999999</v>
      </c>
      <c r="Y211">
        <v>210.97130000000001</v>
      </c>
      <c r="Z211">
        <v>220.66990000000001</v>
      </c>
      <c r="AA211">
        <v>224.03380000000001</v>
      </c>
      <c r="AB211">
        <v>232.27799999999999</v>
      </c>
      <c r="AC211">
        <v>235.85300000000001</v>
      </c>
      <c r="AD211">
        <v>237.55119999999999</v>
      </c>
      <c r="AE211">
        <v>231.20480000000001</v>
      </c>
      <c r="AF211">
        <v>221.15979999999999</v>
      </c>
      <c r="AG211">
        <v>214.1893</v>
      </c>
      <c r="AH211">
        <v>204.51079999999999</v>
      </c>
      <c r="AI211">
        <v>198.51769999999999</v>
      </c>
      <c r="AJ211">
        <v>193.7647</v>
      </c>
      <c r="AK211">
        <v>187.4957</v>
      </c>
      <c r="AL211">
        <v>182.15</v>
      </c>
      <c r="AM211">
        <v>185.3998</v>
      </c>
      <c r="AN211">
        <v>179.8459</v>
      </c>
      <c r="AO211">
        <v>174.56700000000001</v>
      </c>
      <c r="AP211">
        <v>73.367999999999995</v>
      </c>
      <c r="AQ211">
        <v>72.72775</v>
      </c>
      <c r="AR211">
        <v>72.683300000000003</v>
      </c>
      <c r="AS211">
        <v>72.238889999999998</v>
      </c>
      <c r="AT211">
        <v>72.134249999999994</v>
      </c>
      <c r="AU211">
        <v>71.66489</v>
      </c>
      <c r="AV211">
        <v>72.483149999999995</v>
      </c>
      <c r="AW211">
        <v>76.488619999999997</v>
      </c>
      <c r="AX211">
        <v>81.738510000000005</v>
      </c>
      <c r="AY211">
        <v>85.507589999999993</v>
      </c>
      <c r="AZ211">
        <v>87.803790000000006</v>
      </c>
      <c r="BA211">
        <v>88.949749999999995</v>
      </c>
      <c r="BB211">
        <v>88.101749999999996</v>
      </c>
      <c r="BC211">
        <v>88.321060000000003</v>
      </c>
      <c r="BD211">
        <v>87.597620000000006</v>
      </c>
      <c r="BE211">
        <v>87.484629999999996</v>
      </c>
      <c r="BF211">
        <v>86.723889999999997</v>
      </c>
      <c r="BG211">
        <v>84.591740000000001</v>
      </c>
      <c r="BH211">
        <v>79.897459999999995</v>
      </c>
      <c r="BI211">
        <v>76.149900000000002</v>
      </c>
      <c r="BJ211">
        <v>74.741849999999999</v>
      </c>
      <c r="BK211">
        <v>74.222899999999996</v>
      </c>
      <c r="BL211">
        <v>73.16328</v>
      </c>
      <c r="BM211">
        <v>72.713080000000005</v>
      </c>
      <c r="BN211">
        <v>-0.77978289999999995</v>
      </c>
      <c r="BO211">
        <v>-0.46118710000000002</v>
      </c>
      <c r="BP211">
        <v>0.84990980000000005</v>
      </c>
      <c r="BQ211">
        <v>1.2438659999999999</v>
      </c>
      <c r="BR211">
        <v>0.8734942</v>
      </c>
      <c r="BS211">
        <v>0.4550264</v>
      </c>
      <c r="BT211">
        <v>0.17892440000000001</v>
      </c>
      <c r="BU211">
        <v>1.683494</v>
      </c>
      <c r="BV211">
        <v>-0.7850355</v>
      </c>
      <c r="BW211">
        <v>-1.184172</v>
      </c>
      <c r="BX211">
        <v>-3.5353300000000001</v>
      </c>
      <c r="BY211">
        <v>-2.8289680000000001</v>
      </c>
      <c r="BZ211">
        <v>-1.725239</v>
      </c>
      <c r="CA211">
        <v>2.379499</v>
      </c>
      <c r="CB211">
        <v>8.8436389999999996</v>
      </c>
      <c r="CC211">
        <v>6.1427610000000001</v>
      </c>
      <c r="CD211">
        <v>5.0426890000000002</v>
      </c>
      <c r="CE211">
        <v>4.7931030000000003</v>
      </c>
      <c r="CF211">
        <v>2.291941</v>
      </c>
      <c r="CG211">
        <v>0.70814960000000005</v>
      </c>
      <c r="CH211">
        <v>-0.4134275</v>
      </c>
      <c r="CI211">
        <v>-1.117578</v>
      </c>
      <c r="CJ211">
        <v>-1.415454</v>
      </c>
      <c r="CK211">
        <v>-0.39007350000000002</v>
      </c>
      <c r="CL211">
        <v>2.1453129999999998</v>
      </c>
      <c r="CM211">
        <v>2.2335630000000002</v>
      </c>
      <c r="CN211">
        <v>1.8493599999999999</v>
      </c>
      <c r="CO211">
        <v>1.824058</v>
      </c>
      <c r="CP211">
        <v>1.3907719999999999</v>
      </c>
      <c r="CQ211">
        <v>0.77649639999999998</v>
      </c>
      <c r="CR211">
        <v>1.386652</v>
      </c>
      <c r="CS211">
        <v>0.70572950000000001</v>
      </c>
      <c r="CT211">
        <v>0.65629269999999995</v>
      </c>
      <c r="CU211">
        <v>1.1341349999999999</v>
      </c>
      <c r="CV211">
        <v>1.31976</v>
      </c>
      <c r="CW211">
        <v>0.69370719999999997</v>
      </c>
      <c r="CX211">
        <v>0.97453279999999998</v>
      </c>
      <c r="CY211">
        <v>2.5527850000000001</v>
      </c>
      <c r="CZ211">
        <v>10.98747</v>
      </c>
      <c r="DA211">
        <v>12.04608</v>
      </c>
      <c r="DB211">
        <v>12.68436</v>
      </c>
      <c r="DC211">
        <v>14.57526</v>
      </c>
      <c r="DD211">
        <v>5.6648589999999999</v>
      </c>
      <c r="DE211">
        <v>3.3905850000000002</v>
      </c>
      <c r="DF211">
        <v>4.238677</v>
      </c>
      <c r="DG211">
        <v>2.2215660000000002</v>
      </c>
      <c r="DH211">
        <v>2.3237199999999998</v>
      </c>
      <c r="DI211">
        <v>2.1522990000000002</v>
      </c>
    </row>
    <row r="212" spans="1:113" x14ac:dyDescent="0.25">
      <c r="A212" t="str">
        <f t="shared" si="3"/>
        <v>All_All_All_All_Yes_200 kW and above_44063</v>
      </c>
      <c r="B212" t="s">
        <v>155</v>
      </c>
      <c r="C212" t="s">
        <v>180</v>
      </c>
      <c r="D212" t="s">
        <v>2</v>
      </c>
      <c r="E212" t="s">
        <v>2</v>
      </c>
      <c r="F212" t="s">
        <v>2</v>
      </c>
      <c r="G212" t="s">
        <v>2</v>
      </c>
      <c r="H212" t="s">
        <v>207</v>
      </c>
      <c r="I212" t="s">
        <v>39</v>
      </c>
      <c r="J212" s="11">
        <v>44063</v>
      </c>
      <c r="K212">
        <v>15</v>
      </c>
      <c r="L212">
        <v>18</v>
      </c>
      <c r="M212">
        <v>898</v>
      </c>
      <c r="N212">
        <v>0</v>
      </c>
      <c r="O212">
        <v>0</v>
      </c>
      <c r="P212">
        <v>0</v>
      </c>
      <c r="Q212">
        <v>0</v>
      </c>
      <c r="R212">
        <v>171.82069999999999</v>
      </c>
      <c r="S212">
        <v>167.3536</v>
      </c>
      <c r="T212">
        <v>161.97739999999999</v>
      </c>
      <c r="U212">
        <v>160.7698</v>
      </c>
      <c r="V212">
        <v>165.8372</v>
      </c>
      <c r="W212">
        <v>181.84829999999999</v>
      </c>
      <c r="X212">
        <v>200.41480000000001</v>
      </c>
      <c r="Y212">
        <v>210.1353</v>
      </c>
      <c r="Z212">
        <v>215.15209999999999</v>
      </c>
      <c r="AA212">
        <v>221.36500000000001</v>
      </c>
      <c r="AB212">
        <v>229.05260000000001</v>
      </c>
      <c r="AC212">
        <v>231.96350000000001</v>
      </c>
      <c r="AD212">
        <v>232.7056</v>
      </c>
      <c r="AE212">
        <v>230.88489999999999</v>
      </c>
      <c r="AF212">
        <v>219.488</v>
      </c>
      <c r="AG212">
        <v>215.2944</v>
      </c>
      <c r="AH212">
        <v>204.71889999999999</v>
      </c>
      <c r="AI212">
        <v>195.9547</v>
      </c>
      <c r="AJ212">
        <v>189.71780000000001</v>
      </c>
      <c r="AK212">
        <v>186.48920000000001</v>
      </c>
      <c r="AL212">
        <v>180.4161</v>
      </c>
      <c r="AM212">
        <v>179.9913</v>
      </c>
      <c r="AN212">
        <v>178.47370000000001</v>
      </c>
      <c r="AO212">
        <v>171.44569999999999</v>
      </c>
      <c r="AP212">
        <v>72.286100000000005</v>
      </c>
      <c r="AQ212">
        <v>71.486840000000001</v>
      </c>
      <c r="AR212">
        <v>71.436070000000001</v>
      </c>
      <c r="AS212">
        <v>71.759249999999994</v>
      </c>
      <c r="AT212">
        <v>71.281850000000006</v>
      </c>
      <c r="AU212">
        <v>71.259389999999996</v>
      </c>
      <c r="AV212">
        <v>71.563190000000006</v>
      </c>
      <c r="AW212">
        <v>75.164540000000002</v>
      </c>
      <c r="AX212">
        <v>79.576300000000003</v>
      </c>
      <c r="AY212">
        <v>84.349649999999997</v>
      </c>
      <c r="AZ212">
        <v>86.173599999999993</v>
      </c>
      <c r="BA212">
        <v>87.039010000000005</v>
      </c>
      <c r="BB212">
        <v>88.756900000000002</v>
      </c>
      <c r="BC212">
        <v>90.459479999999999</v>
      </c>
      <c r="BD212">
        <v>89.764359999999996</v>
      </c>
      <c r="BE212">
        <v>86.223460000000003</v>
      </c>
      <c r="BF212">
        <v>81.507949999999994</v>
      </c>
      <c r="BG212">
        <v>78.857479999999995</v>
      </c>
      <c r="BH212">
        <v>76.737920000000003</v>
      </c>
      <c r="BI212">
        <v>74.562479999999994</v>
      </c>
      <c r="BJ212">
        <v>73.010919999999999</v>
      </c>
      <c r="BK212">
        <v>72.486469999999997</v>
      </c>
      <c r="BL212">
        <v>72.090389999999999</v>
      </c>
      <c r="BM212">
        <v>71.322689999999994</v>
      </c>
      <c r="BN212">
        <v>-0.6185157</v>
      </c>
      <c r="BO212">
        <v>-0.36527730000000003</v>
      </c>
      <c r="BP212">
        <v>0.64308129999999997</v>
      </c>
      <c r="BQ212">
        <v>1.1990780000000001</v>
      </c>
      <c r="BR212">
        <v>0.78319340000000004</v>
      </c>
      <c r="BS212">
        <v>0.50136080000000005</v>
      </c>
      <c r="BT212">
        <v>0.35609489999999999</v>
      </c>
      <c r="BU212">
        <v>1.6496420000000001</v>
      </c>
      <c r="BV212">
        <v>-0.98794190000000004</v>
      </c>
      <c r="BW212">
        <v>-1.3429660000000001</v>
      </c>
      <c r="BX212">
        <v>-3.5739860000000001</v>
      </c>
      <c r="BY212">
        <v>-2.8800690000000002</v>
      </c>
      <c r="BZ212">
        <v>-1.8407770000000001</v>
      </c>
      <c r="CA212">
        <v>2.3416760000000001</v>
      </c>
      <c r="CB212">
        <v>8.7025769999999998</v>
      </c>
      <c r="CC212">
        <v>5.9114060000000004</v>
      </c>
      <c r="CD212">
        <v>4.7947189999999997</v>
      </c>
      <c r="CE212">
        <v>4.1666150000000002</v>
      </c>
      <c r="CF212">
        <v>2.1491920000000002</v>
      </c>
      <c r="CG212">
        <v>0.77981579999999995</v>
      </c>
      <c r="CH212">
        <v>-0.39994210000000002</v>
      </c>
      <c r="CI212">
        <v>-0.72155570000000002</v>
      </c>
      <c r="CJ212">
        <v>-1.208977</v>
      </c>
      <c r="CK212">
        <v>-0.15477560000000001</v>
      </c>
      <c r="CL212" s="25">
        <v>2.354152</v>
      </c>
      <c r="CM212" s="25">
        <v>2.6066950000000002</v>
      </c>
      <c r="CN212" s="25">
        <v>2.2041970000000002</v>
      </c>
      <c r="CO212" s="25">
        <v>2.1240230000000002</v>
      </c>
      <c r="CP212" s="25">
        <v>1.6168769999999999</v>
      </c>
      <c r="CQ212" s="25">
        <v>0.87516510000000003</v>
      </c>
      <c r="CR212" s="25">
        <v>1.640474</v>
      </c>
      <c r="CS212" s="25">
        <v>0.8727222</v>
      </c>
      <c r="CT212" s="25">
        <v>0.70603769999999999</v>
      </c>
      <c r="CU212" s="25">
        <v>1.3148580000000001</v>
      </c>
      <c r="CV212" s="25">
        <v>1.1552929999999999</v>
      </c>
      <c r="CW212" s="25">
        <v>0.65385380000000004</v>
      </c>
      <c r="CX212" s="25">
        <v>1.0018229999999999</v>
      </c>
      <c r="CY212" s="25">
        <v>2.7440229999999999</v>
      </c>
      <c r="CZ212" s="25">
        <v>11.82681</v>
      </c>
      <c r="DA212" s="25">
        <v>12.189299999999999</v>
      </c>
      <c r="DB212" s="25">
        <v>11.48601</v>
      </c>
      <c r="DC212" s="25">
        <v>10.895300000000001</v>
      </c>
      <c r="DD212" s="25">
        <v>4.4100840000000003</v>
      </c>
      <c r="DE212" s="25">
        <v>3.684787</v>
      </c>
      <c r="DF212" s="25">
        <v>4.5877109999999997</v>
      </c>
      <c r="DG212" s="25">
        <v>2.4797609999999999</v>
      </c>
      <c r="DH212" s="25">
        <v>2.3141379999999998</v>
      </c>
      <c r="DI212" s="25">
        <v>2.2122250000000001</v>
      </c>
    </row>
    <row r="213" spans="1:113" x14ac:dyDescent="0.25">
      <c r="A213" t="str">
        <f t="shared" si="3"/>
        <v>All_All_All_All_Yes_200 kW and above_44079</v>
      </c>
      <c r="B213" t="s">
        <v>155</v>
      </c>
      <c r="C213" t="s">
        <v>180</v>
      </c>
      <c r="D213" t="s">
        <v>2</v>
      </c>
      <c r="E213" t="s">
        <v>2</v>
      </c>
      <c r="F213" t="s">
        <v>2</v>
      </c>
      <c r="G213" t="s">
        <v>2</v>
      </c>
      <c r="H213" t="s">
        <v>207</v>
      </c>
      <c r="I213" t="s">
        <v>39</v>
      </c>
      <c r="J213" s="11">
        <v>44079</v>
      </c>
      <c r="K213">
        <v>15</v>
      </c>
      <c r="L213">
        <v>18</v>
      </c>
      <c r="M213">
        <v>888</v>
      </c>
      <c r="N213">
        <v>0</v>
      </c>
      <c r="O213">
        <v>0</v>
      </c>
      <c r="P213">
        <v>0</v>
      </c>
      <c r="Q213">
        <v>0</v>
      </c>
      <c r="R213">
        <v>161.95869999999999</v>
      </c>
      <c r="S213">
        <v>156.82380000000001</v>
      </c>
      <c r="T213">
        <v>151.5136</v>
      </c>
      <c r="U213">
        <v>148.7979</v>
      </c>
      <c r="V213">
        <v>149.26070000000001</v>
      </c>
      <c r="W213">
        <v>152.70599999999999</v>
      </c>
      <c r="X213">
        <v>157.96299999999999</v>
      </c>
      <c r="Y213">
        <v>157.81720000000001</v>
      </c>
      <c r="Z213">
        <v>164.37090000000001</v>
      </c>
      <c r="AA213">
        <v>170.1507</v>
      </c>
      <c r="AB213">
        <v>178.50229999999999</v>
      </c>
      <c r="AC213">
        <v>177.8854</v>
      </c>
      <c r="AD213">
        <v>179.75120000000001</v>
      </c>
      <c r="AE213">
        <v>177.00749999999999</v>
      </c>
      <c r="AF213">
        <v>175.17939999999999</v>
      </c>
      <c r="AG213">
        <v>174.70349999999999</v>
      </c>
      <c r="AH213">
        <v>175.03700000000001</v>
      </c>
      <c r="AI213">
        <v>175.3828</v>
      </c>
      <c r="AJ213">
        <v>174.3991</v>
      </c>
      <c r="AK213">
        <v>170.6112</v>
      </c>
      <c r="AL213">
        <v>164.53639999999999</v>
      </c>
      <c r="AM213">
        <v>169.3965</v>
      </c>
      <c r="AN213">
        <v>170.30500000000001</v>
      </c>
      <c r="AO213">
        <v>165.17449999999999</v>
      </c>
      <c r="AP213">
        <v>70.828999999999994</v>
      </c>
      <c r="AQ213">
        <v>70.449119999999994</v>
      </c>
      <c r="AR213">
        <v>69.790620000000004</v>
      </c>
      <c r="AS213">
        <v>69.493549999999999</v>
      </c>
      <c r="AT213">
        <v>69.913790000000006</v>
      </c>
      <c r="AU213">
        <v>70.491870000000006</v>
      </c>
      <c r="AV213">
        <v>69.99776</v>
      </c>
      <c r="AW213">
        <v>76.001459999999994</v>
      </c>
      <c r="AX213">
        <v>82.939959999999999</v>
      </c>
      <c r="AY213">
        <v>89.344449999999995</v>
      </c>
      <c r="AZ213">
        <v>94.834630000000004</v>
      </c>
      <c r="BA213">
        <v>96.457560000000001</v>
      </c>
      <c r="BB213">
        <v>98.299210000000002</v>
      </c>
      <c r="BC213">
        <v>99.961650000000006</v>
      </c>
      <c r="BD213">
        <v>99.103200000000001</v>
      </c>
      <c r="BE213">
        <v>98.566000000000003</v>
      </c>
      <c r="BF213">
        <v>96.721279999999993</v>
      </c>
      <c r="BG213">
        <v>92.819050000000004</v>
      </c>
      <c r="BH213">
        <v>88.079319999999996</v>
      </c>
      <c r="BI213">
        <v>84.247659999999996</v>
      </c>
      <c r="BJ213">
        <v>81.279110000000003</v>
      </c>
      <c r="BK213">
        <v>78.641720000000007</v>
      </c>
      <c r="BL213">
        <v>77.374629999999996</v>
      </c>
      <c r="BM213">
        <v>76.175870000000003</v>
      </c>
      <c r="BN213">
        <v>-0.52922590000000003</v>
      </c>
      <c r="BO213">
        <v>-0.3248104</v>
      </c>
      <c r="BP213">
        <v>0.47356619999999999</v>
      </c>
      <c r="BQ213">
        <v>1.0718369999999999</v>
      </c>
      <c r="BR213">
        <v>0.91206039999999999</v>
      </c>
      <c r="BS213">
        <v>0.82936620000000005</v>
      </c>
      <c r="BT213">
        <v>0.66778800000000005</v>
      </c>
      <c r="BU213">
        <v>1.747026</v>
      </c>
      <c r="BV213">
        <v>-0.63554500000000003</v>
      </c>
      <c r="BW213">
        <v>-0.80239550000000004</v>
      </c>
      <c r="BX213">
        <v>-3.6604450000000002</v>
      </c>
      <c r="BY213">
        <v>-2.9817360000000002</v>
      </c>
      <c r="BZ213">
        <v>-2.3281529999999999</v>
      </c>
      <c r="CA213">
        <v>2.4184830000000002</v>
      </c>
      <c r="CB213">
        <v>8.4510260000000006</v>
      </c>
      <c r="CC213">
        <v>6.1371339999999996</v>
      </c>
      <c r="CD213">
        <v>4.8065829999999998</v>
      </c>
      <c r="CE213">
        <v>5.5033510000000003</v>
      </c>
      <c r="CF213">
        <v>2.953687</v>
      </c>
      <c r="CG213">
        <v>0.69219470000000005</v>
      </c>
      <c r="CH213">
        <v>0.44527729999999999</v>
      </c>
      <c r="CI213">
        <v>-2.183513</v>
      </c>
      <c r="CJ213">
        <v>-1.8922909999999999</v>
      </c>
      <c r="CK213">
        <v>-0.99867790000000001</v>
      </c>
      <c r="CL213" s="25">
        <v>1.8988400000000001</v>
      </c>
      <c r="CM213" s="25">
        <v>2.1848559999999999</v>
      </c>
      <c r="CN213" s="25">
        <v>1.9017200000000001</v>
      </c>
      <c r="CO213" s="25">
        <v>1.5779380000000001</v>
      </c>
      <c r="CP213" s="25">
        <v>1.3113939999999999</v>
      </c>
      <c r="CQ213" s="25">
        <v>0.97496890000000003</v>
      </c>
      <c r="CR213" s="25">
        <v>1.2404090000000001</v>
      </c>
      <c r="CS213" s="25">
        <v>0.86601150000000005</v>
      </c>
      <c r="CT213" s="25">
        <v>0.88503019999999999</v>
      </c>
      <c r="CU213" s="25">
        <v>1.3785240000000001</v>
      </c>
      <c r="CV213" s="25">
        <v>2.6328260000000001</v>
      </c>
      <c r="CW213" s="25">
        <v>0.91272189999999997</v>
      </c>
      <c r="CX213" s="25">
        <v>1.2931159999999999</v>
      </c>
      <c r="CY213" s="25">
        <v>4.3352589999999998</v>
      </c>
      <c r="CZ213" s="25">
        <v>15.238020000000001</v>
      </c>
      <c r="DA213" s="25">
        <v>16.648289999999999</v>
      </c>
      <c r="DB213" s="25">
        <v>17.32394</v>
      </c>
      <c r="DC213" s="25">
        <v>24.405709999999999</v>
      </c>
      <c r="DD213" s="25">
        <v>16.42653</v>
      </c>
      <c r="DE213" s="25">
        <v>13.795629999999999</v>
      </c>
      <c r="DF213" s="25">
        <v>14.07488</v>
      </c>
      <c r="DG213" s="25">
        <v>4.0129530000000004</v>
      </c>
      <c r="DH213" s="25">
        <v>4.1256769999999996</v>
      </c>
      <c r="DI213" s="25">
        <v>4.4209509999999996</v>
      </c>
    </row>
    <row r="214" spans="1:113" x14ac:dyDescent="0.25">
      <c r="A214" t="str">
        <f t="shared" si="3"/>
        <v>All_All_All_All_Yes_200 kW and above_44080</v>
      </c>
      <c r="B214" t="s">
        <v>155</v>
      </c>
      <c r="C214" t="s">
        <v>180</v>
      </c>
      <c r="D214" t="s">
        <v>2</v>
      </c>
      <c r="E214" t="s">
        <v>2</v>
      </c>
      <c r="F214" t="s">
        <v>2</v>
      </c>
      <c r="G214" t="s">
        <v>2</v>
      </c>
      <c r="H214" t="s">
        <v>207</v>
      </c>
      <c r="I214" t="s">
        <v>39</v>
      </c>
      <c r="J214" s="11">
        <v>44080</v>
      </c>
      <c r="K214">
        <v>15</v>
      </c>
      <c r="L214">
        <v>18</v>
      </c>
      <c r="M214">
        <v>888</v>
      </c>
      <c r="N214">
        <v>0</v>
      </c>
      <c r="O214">
        <v>0</v>
      </c>
      <c r="P214">
        <v>0</v>
      </c>
      <c r="Q214">
        <v>0</v>
      </c>
      <c r="R214">
        <v>161.03790000000001</v>
      </c>
      <c r="S214">
        <v>157.0984</v>
      </c>
      <c r="T214">
        <v>153.26130000000001</v>
      </c>
      <c r="U214">
        <v>149.946</v>
      </c>
      <c r="V214">
        <v>148.50880000000001</v>
      </c>
      <c r="W214">
        <v>149.84729999999999</v>
      </c>
      <c r="X214">
        <v>152.18459999999999</v>
      </c>
      <c r="Y214">
        <v>152.11250000000001</v>
      </c>
      <c r="Z214">
        <v>157.66839999999999</v>
      </c>
      <c r="AA214">
        <v>165.15620000000001</v>
      </c>
      <c r="AB214">
        <v>171.62649999999999</v>
      </c>
      <c r="AC214">
        <v>173.23929999999999</v>
      </c>
      <c r="AD214">
        <v>174.84979999999999</v>
      </c>
      <c r="AE214">
        <v>173.20750000000001</v>
      </c>
      <c r="AF214">
        <v>175.32730000000001</v>
      </c>
      <c r="AG214">
        <v>174.51509999999999</v>
      </c>
      <c r="AH214">
        <v>173.6525</v>
      </c>
      <c r="AI214">
        <v>171.53059999999999</v>
      </c>
      <c r="AJ214">
        <v>168.34180000000001</v>
      </c>
      <c r="AK214">
        <v>164.125</v>
      </c>
      <c r="AL214">
        <v>157.7561</v>
      </c>
      <c r="AM214">
        <v>165.7739</v>
      </c>
      <c r="AN214">
        <v>165.35509999999999</v>
      </c>
      <c r="AO214">
        <v>161.68700000000001</v>
      </c>
      <c r="AP214">
        <v>75.833600000000004</v>
      </c>
      <c r="AQ214">
        <v>74.785849999999996</v>
      </c>
      <c r="AR214">
        <v>73.359279999999998</v>
      </c>
      <c r="AS214">
        <v>73.356480000000005</v>
      </c>
      <c r="AT214">
        <v>74.156270000000006</v>
      </c>
      <c r="AU214">
        <v>74.2727</v>
      </c>
      <c r="AV214">
        <v>74.617199999999997</v>
      </c>
      <c r="AW214">
        <v>83.254429999999999</v>
      </c>
      <c r="AX214">
        <v>90.448719999999994</v>
      </c>
      <c r="AY214">
        <v>96.927449999999993</v>
      </c>
      <c r="AZ214">
        <v>101.62350000000001</v>
      </c>
      <c r="BA214">
        <v>103.408</v>
      </c>
      <c r="BB214">
        <v>103.7833</v>
      </c>
      <c r="BC214">
        <v>104.5818</v>
      </c>
      <c r="BD214">
        <v>103.7236</v>
      </c>
      <c r="BE214">
        <v>101.0001</v>
      </c>
      <c r="BF214">
        <v>97.143709999999999</v>
      </c>
      <c r="BG214">
        <v>92.885429999999999</v>
      </c>
      <c r="BH214">
        <v>85.459109999999995</v>
      </c>
      <c r="BI214">
        <v>80.907970000000006</v>
      </c>
      <c r="BJ214">
        <v>78.522580000000005</v>
      </c>
      <c r="BK214">
        <v>76.952780000000004</v>
      </c>
      <c r="BL214">
        <v>75.61797</v>
      </c>
      <c r="BM214">
        <v>74.082679999999996</v>
      </c>
      <c r="BN214">
        <v>1.012737</v>
      </c>
      <c r="BO214">
        <v>0.81716259999999996</v>
      </c>
      <c r="BP214">
        <v>0.16184609999999999</v>
      </c>
      <c r="BQ214">
        <v>-0.39750679999999999</v>
      </c>
      <c r="BR214">
        <v>-1.85255E-2</v>
      </c>
      <c r="BS214">
        <v>0.48361939999999998</v>
      </c>
      <c r="BT214">
        <v>0.49143160000000002</v>
      </c>
      <c r="BU214">
        <v>1.521914</v>
      </c>
      <c r="BV214">
        <v>0.42328710000000003</v>
      </c>
      <c r="BW214">
        <v>0.53442109999999998</v>
      </c>
      <c r="BX214">
        <v>-0.72417849999999995</v>
      </c>
      <c r="BY214">
        <v>1.6583400000000002E-2</v>
      </c>
      <c r="BZ214">
        <v>0.2003144</v>
      </c>
      <c r="CA214">
        <v>4.0220840000000004</v>
      </c>
      <c r="CB214">
        <v>6.1107760000000004</v>
      </c>
      <c r="CC214">
        <v>5.4198219999999999</v>
      </c>
      <c r="CD214">
        <v>3.5238649999999998</v>
      </c>
      <c r="CE214">
        <v>3.6337890000000002</v>
      </c>
      <c r="CF214">
        <v>4.082497</v>
      </c>
      <c r="CG214">
        <v>3.8491430000000002</v>
      </c>
      <c r="CH214">
        <v>3.0967319999999998</v>
      </c>
      <c r="CI214">
        <v>-0.73356209999999999</v>
      </c>
      <c r="CJ214">
        <v>-1.544654</v>
      </c>
      <c r="CK214">
        <v>-1.1875180000000001</v>
      </c>
      <c r="CL214" s="25">
        <v>2.31575</v>
      </c>
      <c r="CM214" s="25">
        <v>2.272046</v>
      </c>
      <c r="CN214" s="25">
        <v>1.991344</v>
      </c>
      <c r="CO214" s="25">
        <v>2.0843159999999998</v>
      </c>
      <c r="CP214" s="25">
        <v>1.867699</v>
      </c>
      <c r="CQ214" s="25">
        <v>1.737026</v>
      </c>
      <c r="CR214" s="25">
        <v>1.428833</v>
      </c>
      <c r="CS214" s="25">
        <v>1.328562</v>
      </c>
      <c r="CT214" s="25">
        <v>1.4626399999999999</v>
      </c>
      <c r="CU214" s="25">
        <v>2.745501</v>
      </c>
      <c r="CV214" s="25">
        <v>4.8319729999999996</v>
      </c>
      <c r="CW214" s="25">
        <v>1.650628</v>
      </c>
      <c r="CX214" s="25">
        <v>1.955292</v>
      </c>
      <c r="CY214" s="25">
        <v>5.2160120000000001</v>
      </c>
      <c r="CZ214" s="25">
        <v>17.773309999999999</v>
      </c>
      <c r="DA214" s="25">
        <v>19.135490000000001</v>
      </c>
      <c r="DB214" s="25">
        <v>18.077529999999999</v>
      </c>
      <c r="DC214" s="25">
        <v>20.227689999999999</v>
      </c>
      <c r="DD214" s="25">
        <v>12.561310000000001</v>
      </c>
      <c r="DE214" s="25">
        <v>9.2500739999999997</v>
      </c>
      <c r="DF214" s="25">
        <v>9.3172490000000003</v>
      </c>
      <c r="DG214" s="25">
        <v>4.5913839999999997</v>
      </c>
      <c r="DH214" s="25">
        <v>5.0387810000000002</v>
      </c>
      <c r="DI214" s="25">
        <v>4.4481669999999998</v>
      </c>
    </row>
    <row r="215" spans="1:113" x14ac:dyDescent="0.25">
      <c r="A215" t="str">
        <f t="shared" si="3"/>
        <v>All_All_All_All_Yes_200 kW and above_44081</v>
      </c>
      <c r="B215" t="s">
        <v>155</v>
      </c>
      <c r="C215" t="s">
        <v>180</v>
      </c>
      <c r="D215" t="s">
        <v>2</v>
      </c>
      <c r="E215" t="s">
        <v>2</v>
      </c>
      <c r="F215" t="s">
        <v>2</v>
      </c>
      <c r="G215" t="s">
        <v>2</v>
      </c>
      <c r="H215" t="s">
        <v>207</v>
      </c>
      <c r="I215" t="s">
        <v>39</v>
      </c>
      <c r="J215" s="11">
        <v>44081</v>
      </c>
      <c r="K215">
        <v>15</v>
      </c>
      <c r="L215">
        <v>18</v>
      </c>
      <c r="M215">
        <v>884</v>
      </c>
      <c r="N215">
        <v>0</v>
      </c>
      <c r="O215">
        <v>0</v>
      </c>
      <c r="P215">
        <v>0</v>
      </c>
      <c r="Q215">
        <v>0</v>
      </c>
      <c r="R215">
        <v>156.48750000000001</v>
      </c>
      <c r="S215">
        <v>154.03639999999999</v>
      </c>
      <c r="T215">
        <v>153.6688</v>
      </c>
      <c r="U215">
        <v>153.1574</v>
      </c>
      <c r="V215">
        <v>154.93369999999999</v>
      </c>
      <c r="W215">
        <v>160.22630000000001</v>
      </c>
      <c r="X215">
        <v>168.59540000000001</v>
      </c>
      <c r="Y215">
        <v>167.21270000000001</v>
      </c>
      <c r="Z215">
        <v>168.87989999999999</v>
      </c>
      <c r="AA215">
        <v>167.71520000000001</v>
      </c>
      <c r="AB215">
        <v>173.70230000000001</v>
      </c>
      <c r="AC215">
        <v>173.62780000000001</v>
      </c>
      <c r="AD215">
        <v>174.13939999999999</v>
      </c>
      <c r="AE215">
        <v>171.9468</v>
      </c>
      <c r="AF215">
        <v>167.5565</v>
      </c>
      <c r="AG215">
        <v>166.07550000000001</v>
      </c>
      <c r="AH215">
        <v>164.32910000000001</v>
      </c>
      <c r="AI215">
        <v>161.1713</v>
      </c>
      <c r="AJ215">
        <v>155.74809999999999</v>
      </c>
      <c r="AK215">
        <v>152.96199999999999</v>
      </c>
      <c r="AL215">
        <v>146.86250000000001</v>
      </c>
      <c r="AM215">
        <v>153.03720000000001</v>
      </c>
      <c r="AN215">
        <v>152.78579999999999</v>
      </c>
      <c r="AO215">
        <v>152.17310000000001</v>
      </c>
      <c r="AP215">
        <v>72.6066</v>
      </c>
      <c r="AQ215">
        <v>71.664569999999998</v>
      </c>
      <c r="AR215">
        <v>70.819329999999994</v>
      </c>
      <c r="AS215">
        <v>70.134010000000004</v>
      </c>
      <c r="AT215">
        <v>69.252690000000001</v>
      </c>
      <c r="AU215">
        <v>68.505099999999999</v>
      </c>
      <c r="AV215">
        <v>67.879620000000003</v>
      </c>
      <c r="AW215">
        <v>72.513329999999996</v>
      </c>
      <c r="AX215">
        <v>75.126140000000007</v>
      </c>
      <c r="AY215">
        <v>78.813990000000004</v>
      </c>
      <c r="AZ215">
        <v>81.615440000000007</v>
      </c>
      <c r="BA215">
        <v>82.234279999999998</v>
      </c>
      <c r="BB215">
        <v>82.499849999999995</v>
      </c>
      <c r="BC215">
        <v>81.710319999999996</v>
      </c>
      <c r="BD215">
        <v>81.458010000000002</v>
      </c>
      <c r="BE215">
        <v>79.866650000000007</v>
      </c>
      <c r="BF215">
        <v>78.87321</v>
      </c>
      <c r="BG215">
        <v>75.981539999999995</v>
      </c>
      <c r="BH215">
        <v>73.776139999999998</v>
      </c>
      <c r="BI215">
        <v>72.21978</v>
      </c>
      <c r="BJ215">
        <v>71.661190000000005</v>
      </c>
      <c r="BK215">
        <v>71.171840000000003</v>
      </c>
      <c r="BL215">
        <v>70.953199999999995</v>
      </c>
      <c r="BM215">
        <v>70.646450000000002</v>
      </c>
      <c r="BN215">
        <v>1.4210579999999999</v>
      </c>
      <c r="BO215">
        <v>1.081259</v>
      </c>
      <c r="BP215">
        <v>-0.2299361</v>
      </c>
      <c r="BQ215">
        <v>-0.71527529999999995</v>
      </c>
      <c r="BR215">
        <v>0.24643680000000001</v>
      </c>
      <c r="BS215">
        <v>2.2747609999999998</v>
      </c>
      <c r="BT215">
        <v>1.7183949999999999</v>
      </c>
      <c r="BU215">
        <v>0.38162190000000001</v>
      </c>
      <c r="BV215">
        <v>-1.798929</v>
      </c>
      <c r="BW215">
        <v>-1.70974</v>
      </c>
      <c r="BX215">
        <v>-0.39247880000000002</v>
      </c>
      <c r="BY215">
        <v>0.13390050000000001</v>
      </c>
      <c r="BZ215">
        <v>1.1445749999999999</v>
      </c>
      <c r="CA215">
        <v>3.5327980000000001</v>
      </c>
      <c r="CB215">
        <v>6.4412060000000002</v>
      </c>
      <c r="CC215">
        <v>4.4935130000000001</v>
      </c>
      <c r="CD215">
        <v>3.1149439999999999</v>
      </c>
      <c r="CE215">
        <v>1.8330550000000001</v>
      </c>
      <c r="CF215">
        <v>3.4422890000000002</v>
      </c>
      <c r="CG215">
        <v>4.1149880000000003</v>
      </c>
      <c r="CH215">
        <v>2.6538840000000001</v>
      </c>
      <c r="CI215">
        <v>0.75509159999999997</v>
      </c>
      <c r="CJ215">
        <v>-1.00437</v>
      </c>
      <c r="CK215">
        <v>-0.7364269</v>
      </c>
      <c r="CL215" s="25">
        <v>5.4822509999999998</v>
      </c>
      <c r="CM215" s="25">
        <v>3.611332</v>
      </c>
      <c r="CN215" s="25">
        <v>3.2312280000000002</v>
      </c>
      <c r="CO215" s="25">
        <v>3.2117900000000001</v>
      </c>
      <c r="CP215" s="25">
        <v>3.8512979999999999</v>
      </c>
      <c r="CQ215" s="25">
        <v>2.8335210000000002</v>
      </c>
      <c r="CR215" s="25">
        <v>3.7755320000000001</v>
      </c>
      <c r="CS215" s="25">
        <v>3.1041750000000001</v>
      </c>
      <c r="CT215" s="25">
        <v>3.6486960000000002</v>
      </c>
      <c r="CU215" s="25">
        <v>5.4362000000000004</v>
      </c>
      <c r="CV215" s="25">
        <v>6.1279440000000003</v>
      </c>
      <c r="CW215" s="25">
        <v>2.5602860000000001</v>
      </c>
      <c r="CX215" s="25">
        <v>3.1586959999999999</v>
      </c>
      <c r="CY215" s="25">
        <v>9.3820999999999994</v>
      </c>
      <c r="CZ215" s="25">
        <v>13.535030000000001</v>
      </c>
      <c r="DA215" s="25">
        <v>13.885300000000001</v>
      </c>
      <c r="DB215" s="25">
        <v>14.797190000000001</v>
      </c>
      <c r="DC215" s="25">
        <v>23.571390000000001</v>
      </c>
      <c r="DD215" s="25">
        <v>21.51745</v>
      </c>
      <c r="DE215" s="25">
        <v>17.212489999999999</v>
      </c>
      <c r="DF215" s="25">
        <v>14.79096</v>
      </c>
      <c r="DG215" s="25">
        <v>6.2383179999999996</v>
      </c>
      <c r="DH215" s="25">
        <v>7.8379370000000002</v>
      </c>
      <c r="DI215" s="25">
        <v>6.1527789999999998</v>
      </c>
    </row>
    <row r="216" spans="1:113" x14ac:dyDescent="0.25">
      <c r="A216" t="str">
        <f t="shared" si="3"/>
        <v>All_All_All_All_Yes_200 kW and above_44104</v>
      </c>
      <c r="B216" t="s">
        <v>155</v>
      </c>
      <c r="C216" t="s">
        <v>180</v>
      </c>
      <c r="D216" t="s">
        <v>2</v>
      </c>
      <c r="E216" t="s">
        <v>2</v>
      </c>
      <c r="F216" t="s">
        <v>2</v>
      </c>
      <c r="G216" t="s">
        <v>2</v>
      </c>
      <c r="H216" t="s">
        <v>207</v>
      </c>
      <c r="I216" t="s">
        <v>39</v>
      </c>
      <c r="J216" s="11">
        <v>44104</v>
      </c>
      <c r="K216">
        <v>15</v>
      </c>
      <c r="L216">
        <v>18</v>
      </c>
      <c r="M216">
        <v>882</v>
      </c>
      <c r="N216">
        <v>0</v>
      </c>
      <c r="O216">
        <v>0</v>
      </c>
      <c r="P216">
        <v>0</v>
      </c>
      <c r="Q216">
        <v>0</v>
      </c>
      <c r="R216">
        <v>161.85509999999999</v>
      </c>
      <c r="S216">
        <v>157.65029999999999</v>
      </c>
      <c r="T216">
        <v>152.64769999999999</v>
      </c>
      <c r="U216">
        <v>150.7543</v>
      </c>
      <c r="V216">
        <v>154.27019999999999</v>
      </c>
      <c r="W216">
        <v>165.8203</v>
      </c>
      <c r="X216">
        <v>186.94589999999999</v>
      </c>
      <c r="Y216">
        <v>198.33709999999999</v>
      </c>
      <c r="Z216">
        <v>208.82640000000001</v>
      </c>
      <c r="AA216">
        <v>217.32689999999999</v>
      </c>
      <c r="AB216">
        <v>228.94380000000001</v>
      </c>
      <c r="AC216">
        <v>232.58959999999999</v>
      </c>
      <c r="AD216">
        <v>235.19159999999999</v>
      </c>
      <c r="AE216">
        <v>232.87459999999999</v>
      </c>
      <c r="AF216">
        <v>227.833</v>
      </c>
      <c r="AG216">
        <v>224.6919</v>
      </c>
      <c r="AH216">
        <v>212.9648</v>
      </c>
      <c r="AI216">
        <v>202.99279999999999</v>
      </c>
      <c r="AJ216">
        <v>194.09639999999999</v>
      </c>
      <c r="AK216">
        <v>185.6378</v>
      </c>
      <c r="AL216">
        <v>175.5163</v>
      </c>
      <c r="AM216">
        <v>176.58439999999999</v>
      </c>
      <c r="AN216">
        <v>171.09989999999999</v>
      </c>
      <c r="AO216">
        <v>164.565</v>
      </c>
      <c r="AP216">
        <v>66.459199999999996</v>
      </c>
      <c r="AQ216">
        <v>66.349829999999997</v>
      </c>
      <c r="AR216">
        <v>65.637190000000004</v>
      </c>
      <c r="AS216">
        <v>66.699700000000007</v>
      </c>
      <c r="AT216">
        <v>66.992260000000002</v>
      </c>
      <c r="AU216">
        <v>67.841089999999994</v>
      </c>
      <c r="AV216">
        <v>68.709879999999998</v>
      </c>
      <c r="AW216">
        <v>75.090490000000003</v>
      </c>
      <c r="AX216">
        <v>83.708920000000006</v>
      </c>
      <c r="AY216">
        <v>89.892679999999999</v>
      </c>
      <c r="AZ216">
        <v>95.457149999999999</v>
      </c>
      <c r="BA216">
        <v>97.056020000000004</v>
      </c>
      <c r="BB216">
        <v>96.682580000000002</v>
      </c>
      <c r="BC216">
        <v>95.817130000000006</v>
      </c>
      <c r="BD216">
        <v>95.751469999999998</v>
      </c>
      <c r="BE216">
        <v>96.979029999999995</v>
      </c>
      <c r="BF216">
        <v>95.525080000000003</v>
      </c>
      <c r="BG216">
        <v>89.408910000000006</v>
      </c>
      <c r="BH216">
        <v>83.429379999999995</v>
      </c>
      <c r="BI216">
        <v>79.372410000000002</v>
      </c>
      <c r="BJ216">
        <v>76.546099999999996</v>
      </c>
      <c r="BK216">
        <v>74.543310000000005</v>
      </c>
      <c r="BL216">
        <v>72.197569999999999</v>
      </c>
      <c r="BM216">
        <v>71.412559999999999</v>
      </c>
      <c r="BN216">
        <v>-0.25458609999999998</v>
      </c>
      <c r="BO216">
        <v>-0.20318739999999999</v>
      </c>
      <c r="BP216">
        <v>0.36180780000000001</v>
      </c>
      <c r="BQ216">
        <v>0.9767479</v>
      </c>
      <c r="BR216">
        <v>0.83072579999999996</v>
      </c>
      <c r="BS216">
        <v>0.48498039999999998</v>
      </c>
      <c r="BT216">
        <v>0.36373739999999999</v>
      </c>
      <c r="BU216">
        <v>1.8844879999999999</v>
      </c>
      <c r="BV216">
        <v>-0.31605660000000002</v>
      </c>
      <c r="BW216">
        <v>-0.68413930000000001</v>
      </c>
      <c r="BX216">
        <v>-3.6719930000000001</v>
      </c>
      <c r="BY216">
        <v>-2.9422220000000001</v>
      </c>
      <c r="BZ216">
        <v>-2.2657470000000002</v>
      </c>
      <c r="CA216">
        <v>2.34877</v>
      </c>
      <c r="CB216">
        <v>8.4538220000000006</v>
      </c>
      <c r="CC216">
        <v>6.1489760000000002</v>
      </c>
      <c r="CD216">
        <v>4.887823</v>
      </c>
      <c r="CE216">
        <v>5.135694</v>
      </c>
      <c r="CF216">
        <v>2.7147070000000002</v>
      </c>
      <c r="CG216">
        <v>1.069132</v>
      </c>
      <c r="CH216">
        <v>0.1928378</v>
      </c>
      <c r="CI216">
        <v>-1.0589710000000001</v>
      </c>
      <c r="CJ216">
        <v>-1.374528</v>
      </c>
      <c r="CK216">
        <v>-0.48600379999999999</v>
      </c>
      <c r="CL216" s="25">
        <v>1.483069</v>
      </c>
      <c r="CM216" s="25">
        <v>1.665465</v>
      </c>
      <c r="CN216" s="25">
        <v>1.5095639999999999</v>
      </c>
      <c r="CO216" s="25">
        <v>1.196116</v>
      </c>
      <c r="CP216" s="25">
        <v>0.90412000000000003</v>
      </c>
      <c r="CQ216" s="25">
        <v>0.70510870000000003</v>
      </c>
      <c r="CR216" s="25">
        <v>1.007547</v>
      </c>
      <c r="CS216" s="25">
        <v>0.79552630000000002</v>
      </c>
      <c r="CT216" s="25">
        <v>0.62769439999999999</v>
      </c>
      <c r="CU216" s="25">
        <v>1.036645</v>
      </c>
      <c r="CV216" s="25">
        <v>2.3305449999999999</v>
      </c>
      <c r="CW216" s="25">
        <v>1.0469459999999999</v>
      </c>
      <c r="CX216" s="25">
        <v>1.2897689999999999</v>
      </c>
      <c r="CY216" s="25">
        <v>3.1190669999999998</v>
      </c>
      <c r="CZ216" s="25">
        <v>12.280939999999999</v>
      </c>
      <c r="DA216" s="25">
        <v>13.70818</v>
      </c>
      <c r="DB216" s="25">
        <v>14.35989</v>
      </c>
      <c r="DC216" s="25">
        <v>14.652340000000001</v>
      </c>
      <c r="DD216" s="25">
        <v>7.844195</v>
      </c>
      <c r="DE216" s="25">
        <v>6.0017019999999999</v>
      </c>
      <c r="DF216" s="25">
        <v>5.7747999999999999</v>
      </c>
      <c r="DG216" s="25">
        <v>1.9862690000000001</v>
      </c>
      <c r="DH216" s="25">
        <v>2.1677040000000001</v>
      </c>
      <c r="DI216" s="25">
        <v>2.0988630000000001</v>
      </c>
    </row>
    <row r="217" spans="1:113" x14ac:dyDescent="0.25">
      <c r="A217" t="str">
        <f t="shared" si="3"/>
        <v>All_All_All_All_Yes_200 kW and above_44105</v>
      </c>
      <c r="B217" t="s">
        <v>155</v>
      </c>
      <c r="C217" t="s">
        <v>180</v>
      </c>
      <c r="D217" t="s">
        <v>2</v>
      </c>
      <c r="E217" t="s">
        <v>2</v>
      </c>
      <c r="F217" t="s">
        <v>2</v>
      </c>
      <c r="G217" t="s">
        <v>2</v>
      </c>
      <c r="H217" t="s">
        <v>207</v>
      </c>
      <c r="I217" t="s">
        <v>39</v>
      </c>
      <c r="J217" s="11">
        <v>44105</v>
      </c>
      <c r="K217">
        <v>15</v>
      </c>
      <c r="L217">
        <v>18</v>
      </c>
      <c r="M217">
        <v>882</v>
      </c>
      <c r="N217">
        <v>0</v>
      </c>
      <c r="O217">
        <v>0</v>
      </c>
      <c r="P217">
        <v>0</v>
      </c>
      <c r="Q217">
        <v>0</v>
      </c>
      <c r="R217">
        <v>161.751</v>
      </c>
      <c r="S217">
        <v>155.83619999999999</v>
      </c>
      <c r="T217">
        <v>152.72389999999999</v>
      </c>
      <c r="U217">
        <v>152.36089999999999</v>
      </c>
      <c r="V217">
        <v>157.11689999999999</v>
      </c>
      <c r="W217">
        <v>166.916</v>
      </c>
      <c r="X217">
        <v>182.5025</v>
      </c>
      <c r="Y217">
        <v>190.03460000000001</v>
      </c>
      <c r="Z217">
        <v>200.26689999999999</v>
      </c>
      <c r="AA217">
        <v>212.03360000000001</v>
      </c>
      <c r="AB217">
        <v>225.2209</v>
      </c>
      <c r="AC217">
        <v>227.3382</v>
      </c>
      <c r="AD217">
        <v>230.67509999999999</v>
      </c>
      <c r="AE217">
        <v>228.2236</v>
      </c>
      <c r="AF217">
        <v>217.38140000000001</v>
      </c>
      <c r="AG217">
        <v>215.2466</v>
      </c>
      <c r="AH217">
        <v>207.35230000000001</v>
      </c>
      <c r="AI217">
        <v>201.12620000000001</v>
      </c>
      <c r="AJ217">
        <v>192.95269999999999</v>
      </c>
      <c r="AK217">
        <v>184.68199999999999</v>
      </c>
      <c r="AL217">
        <v>175.06319999999999</v>
      </c>
      <c r="AM217">
        <v>175.7764</v>
      </c>
      <c r="AN217">
        <v>169.4538</v>
      </c>
      <c r="AO217">
        <v>160.0761</v>
      </c>
      <c r="AP217">
        <v>71.246700000000004</v>
      </c>
      <c r="AQ217">
        <v>70.431089999999998</v>
      </c>
      <c r="AR217">
        <v>69.131069999999994</v>
      </c>
      <c r="AS217">
        <v>67.92989</v>
      </c>
      <c r="AT217">
        <v>66.327579999999998</v>
      </c>
      <c r="AU217">
        <v>66.732879999999994</v>
      </c>
      <c r="AV217">
        <v>66.004040000000003</v>
      </c>
      <c r="AW217">
        <v>73.363209999999995</v>
      </c>
      <c r="AX217">
        <v>82.242919999999998</v>
      </c>
      <c r="AY217">
        <v>89.859089999999995</v>
      </c>
      <c r="AZ217">
        <v>95.225790000000003</v>
      </c>
      <c r="BA217">
        <v>97.707570000000004</v>
      </c>
      <c r="BB217">
        <v>98.887749999999997</v>
      </c>
      <c r="BC217">
        <v>98.674520000000001</v>
      </c>
      <c r="BD217">
        <v>96.400369999999995</v>
      </c>
      <c r="BE217">
        <v>94.480630000000005</v>
      </c>
      <c r="BF217">
        <v>92.472549999999998</v>
      </c>
      <c r="BG217">
        <v>87.656869999999998</v>
      </c>
      <c r="BH217">
        <v>80.861859999999993</v>
      </c>
      <c r="BI217">
        <v>75.979020000000006</v>
      </c>
      <c r="BJ217">
        <v>73.648070000000004</v>
      </c>
      <c r="BK217">
        <v>72.492080000000001</v>
      </c>
      <c r="BL217">
        <v>70.170090000000002</v>
      </c>
      <c r="BM217">
        <v>68.140079999999998</v>
      </c>
      <c r="BN217">
        <v>-0.58058270000000001</v>
      </c>
      <c r="BO217">
        <v>-0.30807440000000003</v>
      </c>
      <c r="BP217">
        <v>0.73339949999999998</v>
      </c>
      <c r="BQ217">
        <v>1.0977950000000001</v>
      </c>
      <c r="BR217">
        <v>0.86140709999999998</v>
      </c>
      <c r="BS217">
        <v>1.1289929999999999</v>
      </c>
      <c r="BT217">
        <v>0.8334684</v>
      </c>
      <c r="BU217">
        <v>1.7636240000000001</v>
      </c>
      <c r="BV217">
        <v>-0.45589089999999999</v>
      </c>
      <c r="BW217">
        <v>-0.57288209999999995</v>
      </c>
      <c r="BX217">
        <v>-3.7135039999999999</v>
      </c>
      <c r="BY217">
        <v>-2.9284249999999998</v>
      </c>
      <c r="BZ217">
        <v>-2.3188339999999998</v>
      </c>
      <c r="CA217">
        <v>2.4854240000000001</v>
      </c>
      <c r="CB217">
        <v>8.5113679999999992</v>
      </c>
      <c r="CC217">
        <v>6.1527729999999998</v>
      </c>
      <c r="CD217">
        <v>4.754518</v>
      </c>
      <c r="CE217">
        <v>5.0013100000000001</v>
      </c>
      <c r="CF217">
        <v>2.4620519999999999</v>
      </c>
      <c r="CG217">
        <v>1.002823</v>
      </c>
      <c r="CH217">
        <v>-0.14570659999999999</v>
      </c>
      <c r="CI217">
        <v>-0.63460130000000003</v>
      </c>
      <c r="CJ217">
        <v>-1.201811</v>
      </c>
      <c r="CK217">
        <v>-0.1400701</v>
      </c>
      <c r="CL217" s="25">
        <v>0.86898569999999997</v>
      </c>
      <c r="CM217" s="25">
        <v>0.8716005</v>
      </c>
      <c r="CN217" s="25">
        <v>0.81480439999999998</v>
      </c>
      <c r="CO217" s="25">
        <v>0.81721889999999997</v>
      </c>
      <c r="CP217" s="25">
        <v>0.90920270000000003</v>
      </c>
      <c r="CQ217" s="25">
        <v>0.72456989999999999</v>
      </c>
      <c r="CR217" s="25">
        <v>0.86253610000000003</v>
      </c>
      <c r="CS217" s="25">
        <v>0.66870960000000002</v>
      </c>
      <c r="CT217" s="25">
        <v>0.56334280000000003</v>
      </c>
      <c r="CU217" s="25">
        <v>1.168677</v>
      </c>
      <c r="CV217" s="25">
        <v>1.8983760000000001</v>
      </c>
      <c r="CW217" s="25">
        <v>1.1381380000000001</v>
      </c>
      <c r="CX217" s="25">
        <v>1.4824470000000001</v>
      </c>
      <c r="CY217" s="25">
        <v>3.6305139999999998</v>
      </c>
      <c r="CZ217" s="25">
        <v>12.633229999999999</v>
      </c>
      <c r="DA217" s="25">
        <v>12.07924</v>
      </c>
      <c r="DB217" s="25">
        <v>11.46644</v>
      </c>
      <c r="DC217" s="25">
        <v>12.10141</v>
      </c>
      <c r="DD217" s="25">
        <v>4.7217279999999997</v>
      </c>
      <c r="DE217" s="25">
        <v>2.2343220000000001</v>
      </c>
      <c r="DF217" s="25">
        <v>2.2954089999999998</v>
      </c>
      <c r="DG217" s="25">
        <v>1.6812199999999999</v>
      </c>
      <c r="DH217" s="25">
        <v>1.673273</v>
      </c>
      <c r="DI217" s="25">
        <v>1.664366</v>
      </c>
    </row>
    <row r="218" spans="1:113" x14ac:dyDescent="0.25">
      <c r="A218" t="str">
        <f t="shared" si="3"/>
        <v>All_All_All_No_All_0 to 199.99 kW_44060</v>
      </c>
      <c r="B218" t="s">
        <v>155</v>
      </c>
      <c r="C218" t="s">
        <v>223</v>
      </c>
      <c r="D218" t="s">
        <v>2</v>
      </c>
      <c r="E218" t="s">
        <v>2</v>
      </c>
      <c r="F218" t="s">
        <v>2</v>
      </c>
      <c r="G218" t="s">
        <v>206</v>
      </c>
      <c r="H218" t="s">
        <v>2</v>
      </c>
      <c r="I218" t="s">
        <v>212</v>
      </c>
      <c r="J218" s="11">
        <v>44060</v>
      </c>
      <c r="K218">
        <v>15</v>
      </c>
      <c r="L218">
        <v>18</v>
      </c>
      <c r="M218">
        <v>12150</v>
      </c>
      <c r="N218">
        <v>0</v>
      </c>
      <c r="O218">
        <v>0</v>
      </c>
      <c r="P218">
        <v>0</v>
      </c>
      <c r="Q218">
        <v>0</v>
      </c>
      <c r="R218">
        <v>14.84979</v>
      </c>
      <c r="S218">
        <v>14.474489999999999</v>
      </c>
      <c r="T218">
        <v>14.30256</v>
      </c>
      <c r="U218">
        <v>14.360200000000001</v>
      </c>
      <c r="V218">
        <v>14.9396</v>
      </c>
      <c r="W218">
        <v>16.633870000000002</v>
      </c>
      <c r="X218">
        <v>19.13334</v>
      </c>
      <c r="Y218">
        <v>21.440570000000001</v>
      </c>
      <c r="Z218">
        <v>23.682379999999998</v>
      </c>
      <c r="AA218">
        <v>25.130929999999999</v>
      </c>
      <c r="AB218">
        <v>26.251909999999999</v>
      </c>
      <c r="AC218">
        <v>27.6387</v>
      </c>
      <c r="AD218">
        <v>28.234909999999999</v>
      </c>
      <c r="AE218">
        <v>28.78576</v>
      </c>
      <c r="AF218">
        <v>28.814800000000002</v>
      </c>
      <c r="AG218">
        <v>28.321950000000001</v>
      </c>
      <c r="AH218">
        <v>27.196110000000001</v>
      </c>
      <c r="AI218">
        <v>25.409739999999999</v>
      </c>
      <c r="AJ218">
        <v>22.961120000000001</v>
      </c>
      <c r="AK218">
        <v>21.655059999999999</v>
      </c>
      <c r="AL218">
        <v>20.557700000000001</v>
      </c>
      <c r="AM218">
        <v>18.966470000000001</v>
      </c>
      <c r="AN218">
        <v>17.308009999999999</v>
      </c>
      <c r="AO218">
        <v>16.050439999999998</v>
      </c>
      <c r="AP218">
        <v>71.955399999999997</v>
      </c>
      <c r="AQ218">
        <v>71.267030000000005</v>
      </c>
      <c r="AR218">
        <v>70.265600000000006</v>
      </c>
      <c r="AS218">
        <v>70.405429999999996</v>
      </c>
      <c r="AT218">
        <v>70.87679</v>
      </c>
      <c r="AU218">
        <v>71.771739999999994</v>
      </c>
      <c r="AV218">
        <v>72.265940000000001</v>
      </c>
      <c r="AW218">
        <v>73.857569999999996</v>
      </c>
      <c r="AX218">
        <v>75.279229999999998</v>
      </c>
      <c r="AY218">
        <v>76.962140000000005</v>
      </c>
      <c r="AZ218">
        <v>80.800030000000007</v>
      </c>
      <c r="BA218">
        <v>83.962770000000006</v>
      </c>
      <c r="BB218">
        <v>85.065579999999997</v>
      </c>
      <c r="BC218">
        <v>86.319929999999999</v>
      </c>
      <c r="BD218">
        <v>87.681399999999996</v>
      </c>
      <c r="BE218">
        <v>86.517809999999997</v>
      </c>
      <c r="BF218">
        <v>84.722620000000006</v>
      </c>
      <c r="BG218">
        <v>82.893320000000003</v>
      </c>
      <c r="BH218">
        <v>79.031490000000005</v>
      </c>
      <c r="BI218">
        <v>75.620270000000005</v>
      </c>
      <c r="BJ218">
        <v>74.26679</v>
      </c>
      <c r="BK218">
        <v>73.427409999999995</v>
      </c>
      <c r="BL218">
        <v>73.015360000000001</v>
      </c>
      <c r="BM218">
        <v>72.52328</v>
      </c>
      <c r="BN218">
        <v>-0.3466669</v>
      </c>
      <c r="BO218">
        <v>-0.29215989999999997</v>
      </c>
      <c r="BP218">
        <v>-0.27020490000000003</v>
      </c>
      <c r="BQ218">
        <v>-0.27250859999999999</v>
      </c>
      <c r="BR218">
        <v>-0.22840920000000001</v>
      </c>
      <c r="BS218">
        <v>-0.124847</v>
      </c>
      <c r="BT218">
        <v>8.5962399999999994E-2</v>
      </c>
      <c r="BU218">
        <v>-9.5944299999999996E-2</v>
      </c>
      <c r="BV218">
        <v>-0.34764400000000001</v>
      </c>
      <c r="BW218">
        <v>-0.23494809999999999</v>
      </c>
      <c r="BX218">
        <v>-5.6150999999999996E-3</v>
      </c>
      <c r="BY218">
        <v>-7.5938000000000004E-3</v>
      </c>
      <c r="BZ218">
        <v>7.5123800000000004E-2</v>
      </c>
      <c r="CA218">
        <v>0.13645699999999999</v>
      </c>
      <c r="CB218">
        <v>0.17868200000000001</v>
      </c>
      <c r="CC218">
        <v>3.5838099999999998E-2</v>
      </c>
      <c r="CD218">
        <v>-0.11831560000000001</v>
      </c>
      <c r="CE218">
        <v>-0.22350800000000001</v>
      </c>
      <c r="CF218">
        <v>-0.24152080000000001</v>
      </c>
      <c r="CG218">
        <v>-0.3669538</v>
      </c>
      <c r="CH218">
        <v>-0.44127880000000003</v>
      </c>
      <c r="CI218">
        <v>-0.44123449999999997</v>
      </c>
      <c r="CJ218">
        <v>-0.47946290000000003</v>
      </c>
      <c r="CK218">
        <v>-0.48248150000000001</v>
      </c>
      <c r="CL218" s="25">
        <v>1.4476999999999999E-3</v>
      </c>
      <c r="CM218" s="25">
        <v>1.3225999999999999E-3</v>
      </c>
      <c r="CN218" s="25">
        <v>1.3094999999999999E-3</v>
      </c>
      <c r="CO218" s="25">
        <v>1.3944000000000001E-3</v>
      </c>
      <c r="CP218" s="25">
        <v>1.5417E-3</v>
      </c>
      <c r="CQ218" s="25">
        <v>1.7397999999999999E-3</v>
      </c>
      <c r="CR218" s="25">
        <v>1.7776000000000001E-3</v>
      </c>
      <c r="CS218" s="25">
        <v>1.622E-3</v>
      </c>
      <c r="CT218" s="25">
        <v>1.4066E-3</v>
      </c>
      <c r="CU218" s="25">
        <v>8.8270000000000004E-4</v>
      </c>
      <c r="CV218" s="25">
        <v>3.4059999999999998E-4</v>
      </c>
      <c r="CW218" s="25">
        <v>1.417E-4</v>
      </c>
      <c r="CX218" s="25">
        <v>2.654E-4</v>
      </c>
      <c r="CY218" s="25">
        <v>7.1259999999999997E-4</v>
      </c>
      <c r="CZ218" s="25">
        <v>1.2419E-3</v>
      </c>
      <c r="DA218" s="25">
        <v>1.6006E-3</v>
      </c>
      <c r="DB218" s="25">
        <v>1.8917999999999999E-3</v>
      </c>
      <c r="DC218" s="25">
        <v>2.1954000000000001E-3</v>
      </c>
      <c r="DD218" s="25">
        <v>2.4475999999999999E-3</v>
      </c>
      <c r="DE218" s="25">
        <v>2.2923000000000002E-3</v>
      </c>
      <c r="DF218" s="25">
        <v>1.9783000000000001E-3</v>
      </c>
      <c r="DG218" s="25">
        <v>1.5594000000000001E-3</v>
      </c>
      <c r="DH218" s="25">
        <v>1.4151999999999999E-3</v>
      </c>
      <c r="DI218" s="25">
        <v>1.3209000000000001E-3</v>
      </c>
    </row>
    <row r="219" spans="1:113" x14ac:dyDescent="0.25">
      <c r="A219" t="str">
        <f t="shared" si="3"/>
        <v>All_All_All_No_All_0 to 199.99 kW_44061</v>
      </c>
      <c r="B219" t="s">
        <v>155</v>
      </c>
      <c r="C219" t="s">
        <v>223</v>
      </c>
      <c r="D219" t="s">
        <v>2</v>
      </c>
      <c r="E219" t="s">
        <v>2</v>
      </c>
      <c r="F219" t="s">
        <v>2</v>
      </c>
      <c r="G219" t="s">
        <v>206</v>
      </c>
      <c r="H219" t="s">
        <v>2</v>
      </c>
      <c r="I219" t="s">
        <v>212</v>
      </c>
      <c r="J219" s="11">
        <v>44061</v>
      </c>
      <c r="K219">
        <v>15</v>
      </c>
      <c r="L219">
        <v>18</v>
      </c>
      <c r="M219">
        <v>12159</v>
      </c>
      <c r="N219">
        <v>0</v>
      </c>
      <c r="O219">
        <v>0</v>
      </c>
      <c r="P219">
        <v>0</v>
      </c>
      <c r="Q219">
        <v>0</v>
      </c>
      <c r="R219">
        <v>15.27651</v>
      </c>
      <c r="S219">
        <v>14.81448</v>
      </c>
      <c r="T219">
        <v>14.599640000000001</v>
      </c>
      <c r="U219">
        <v>14.660550000000001</v>
      </c>
      <c r="V219">
        <v>15.17394</v>
      </c>
      <c r="W219">
        <v>16.85586</v>
      </c>
      <c r="X219">
        <v>19.227519999999998</v>
      </c>
      <c r="Y219">
        <v>21.746079999999999</v>
      </c>
      <c r="Z219">
        <v>24.532589999999999</v>
      </c>
      <c r="AA219">
        <v>26.926839999999999</v>
      </c>
      <c r="AB219">
        <v>28.997540000000001</v>
      </c>
      <c r="AC219">
        <v>30.389779999999998</v>
      </c>
      <c r="AD219">
        <v>30.74869</v>
      </c>
      <c r="AE219">
        <v>30.327030000000001</v>
      </c>
      <c r="AF219">
        <v>29.387560000000001</v>
      </c>
      <c r="AG219">
        <v>28.65166</v>
      </c>
      <c r="AH219">
        <v>27.696429999999999</v>
      </c>
      <c r="AI219">
        <v>25.725629999999999</v>
      </c>
      <c r="AJ219">
        <v>23.149339999999999</v>
      </c>
      <c r="AK219">
        <v>22.057400000000001</v>
      </c>
      <c r="AL219">
        <v>21.002549999999999</v>
      </c>
      <c r="AM219">
        <v>19.397639999999999</v>
      </c>
      <c r="AN219">
        <v>17.608049999999999</v>
      </c>
      <c r="AO219">
        <v>16.343260000000001</v>
      </c>
      <c r="AP219">
        <v>72.283000000000001</v>
      </c>
      <c r="AQ219">
        <v>71.931579999999997</v>
      </c>
      <c r="AR219">
        <v>71.856800000000007</v>
      </c>
      <c r="AS219">
        <v>71.845910000000003</v>
      </c>
      <c r="AT219">
        <v>72.37218</v>
      </c>
      <c r="AU219">
        <v>73.009649999999993</v>
      </c>
      <c r="AV219">
        <v>73.194509999999994</v>
      </c>
      <c r="AW219">
        <v>76.761759999999995</v>
      </c>
      <c r="AX219">
        <v>80.505110000000002</v>
      </c>
      <c r="AY219">
        <v>86.046980000000005</v>
      </c>
      <c r="AZ219">
        <v>89.010220000000004</v>
      </c>
      <c r="BA219">
        <v>91.808179999999993</v>
      </c>
      <c r="BB219">
        <v>91.365859999999998</v>
      </c>
      <c r="BC219">
        <v>85.619560000000007</v>
      </c>
      <c r="BD219">
        <v>84.175510000000003</v>
      </c>
      <c r="BE219">
        <v>84.296170000000004</v>
      </c>
      <c r="BF219">
        <v>84.426199999999994</v>
      </c>
      <c r="BG219">
        <v>81.81474</v>
      </c>
      <c r="BH219">
        <v>79.014920000000004</v>
      </c>
      <c r="BI219">
        <v>76.875010000000003</v>
      </c>
      <c r="BJ219">
        <v>75.192340000000002</v>
      </c>
      <c r="BK219">
        <v>74.528030000000001</v>
      </c>
      <c r="BL219">
        <v>74.234729999999999</v>
      </c>
      <c r="BM219">
        <v>73.465850000000003</v>
      </c>
      <c r="BN219">
        <v>-0.2226648</v>
      </c>
      <c r="BO219">
        <v>-0.1943696</v>
      </c>
      <c r="BP219">
        <v>-0.18189240000000001</v>
      </c>
      <c r="BQ219">
        <v>-0.1860887</v>
      </c>
      <c r="BR219">
        <v>-0.15048839999999999</v>
      </c>
      <c r="BS219">
        <v>1.8329000000000002E-2</v>
      </c>
      <c r="BT219">
        <v>0.30503720000000001</v>
      </c>
      <c r="BU219">
        <v>0.27393250000000002</v>
      </c>
      <c r="BV219">
        <v>2.24789E-2</v>
      </c>
      <c r="BW219">
        <v>-6.7376900000000003E-2</v>
      </c>
      <c r="BX219">
        <v>-4.4922799999999999E-2</v>
      </c>
      <c r="BY219">
        <v>6.6270000000000001E-4</v>
      </c>
      <c r="BZ219">
        <v>7.9632800000000004E-2</v>
      </c>
      <c r="CA219">
        <v>0.20002980000000001</v>
      </c>
      <c r="CB219">
        <v>0.3434875</v>
      </c>
      <c r="CC219">
        <v>0.15082090000000001</v>
      </c>
      <c r="CD219">
        <v>-4.7839300000000001E-2</v>
      </c>
      <c r="CE219">
        <v>-8.8328100000000007E-2</v>
      </c>
      <c r="CF219">
        <v>-0.14953759999999999</v>
      </c>
      <c r="CG219">
        <v>-0.32686009999999999</v>
      </c>
      <c r="CH219">
        <v>-0.3773418</v>
      </c>
      <c r="CI219">
        <v>-0.37586000000000003</v>
      </c>
      <c r="CJ219">
        <v>-0.38252340000000001</v>
      </c>
      <c r="CK219">
        <v>-0.34527439999999998</v>
      </c>
      <c r="CL219" s="25">
        <v>1.4358000000000001E-3</v>
      </c>
      <c r="CM219" s="25">
        <v>1.351E-3</v>
      </c>
      <c r="CN219" s="25">
        <v>1.3043E-3</v>
      </c>
      <c r="CO219" s="25">
        <v>1.3556E-3</v>
      </c>
      <c r="CP219" s="25">
        <v>1.4982000000000001E-3</v>
      </c>
      <c r="CQ219" s="25">
        <v>1.8346E-3</v>
      </c>
      <c r="CR219" s="25">
        <v>2.0482E-3</v>
      </c>
      <c r="CS219" s="25">
        <v>1.6595E-3</v>
      </c>
      <c r="CT219" s="25">
        <v>1.1789999999999999E-3</v>
      </c>
      <c r="CU219" s="25">
        <v>6.3949999999999999E-4</v>
      </c>
      <c r="CV219" s="25">
        <v>2.1660000000000001E-4</v>
      </c>
      <c r="CW219" s="25">
        <v>8.5900000000000001E-5</v>
      </c>
      <c r="CX219" s="25">
        <v>2.0670000000000001E-4</v>
      </c>
      <c r="CY219" s="25">
        <v>6.4050000000000001E-4</v>
      </c>
      <c r="CZ219" s="25">
        <v>1.3308E-3</v>
      </c>
      <c r="DA219" s="25">
        <v>1.8208E-3</v>
      </c>
      <c r="DB219" s="25">
        <v>2.1817999999999998E-3</v>
      </c>
      <c r="DC219" s="25">
        <v>2.6825999999999998E-3</v>
      </c>
      <c r="DD219" s="25">
        <v>3.0477E-3</v>
      </c>
      <c r="DE219" s="25">
        <v>2.8804E-3</v>
      </c>
      <c r="DF219" s="25">
        <v>2.4922999999999998E-3</v>
      </c>
      <c r="DG219" s="25">
        <v>2.0606000000000001E-3</v>
      </c>
      <c r="DH219" s="25">
        <v>1.8638999999999999E-3</v>
      </c>
      <c r="DI219" s="25">
        <v>1.6294E-3</v>
      </c>
    </row>
    <row r="220" spans="1:113" x14ac:dyDescent="0.25">
      <c r="A220" t="str">
        <f t="shared" si="3"/>
        <v>All_All_All_No_All_0 to 199.99 kW_44062</v>
      </c>
      <c r="B220" t="s">
        <v>155</v>
      </c>
      <c r="C220" t="s">
        <v>223</v>
      </c>
      <c r="D220" t="s">
        <v>2</v>
      </c>
      <c r="E220" t="s">
        <v>2</v>
      </c>
      <c r="F220" t="s">
        <v>2</v>
      </c>
      <c r="G220" t="s">
        <v>206</v>
      </c>
      <c r="H220" t="s">
        <v>2</v>
      </c>
      <c r="I220" t="s">
        <v>212</v>
      </c>
      <c r="J220" s="11">
        <v>44062</v>
      </c>
      <c r="K220">
        <v>15</v>
      </c>
      <c r="L220">
        <v>18</v>
      </c>
      <c r="M220">
        <v>12162</v>
      </c>
      <c r="N220">
        <v>0</v>
      </c>
      <c r="O220">
        <v>0</v>
      </c>
      <c r="P220">
        <v>0</v>
      </c>
      <c r="Q220">
        <v>0</v>
      </c>
      <c r="R220">
        <v>15.550660000000001</v>
      </c>
      <c r="S220">
        <v>15.12134</v>
      </c>
      <c r="T220">
        <v>14.907360000000001</v>
      </c>
      <c r="U220">
        <v>14.93172</v>
      </c>
      <c r="V220">
        <v>15.45613</v>
      </c>
      <c r="W220">
        <v>16.988050000000001</v>
      </c>
      <c r="X220">
        <v>19.255490000000002</v>
      </c>
      <c r="Y220">
        <v>21.769739999999999</v>
      </c>
      <c r="Z220">
        <v>24.596109999999999</v>
      </c>
      <c r="AA220">
        <v>26.797160000000002</v>
      </c>
      <c r="AB220">
        <v>28.473330000000001</v>
      </c>
      <c r="AC220">
        <v>29.385179999999998</v>
      </c>
      <c r="AD220">
        <v>29.605180000000001</v>
      </c>
      <c r="AE220">
        <v>29.737459999999999</v>
      </c>
      <c r="AF220">
        <v>29.475629999999999</v>
      </c>
      <c r="AG220">
        <v>28.843620000000001</v>
      </c>
      <c r="AH220">
        <v>27.82255</v>
      </c>
      <c r="AI220">
        <v>25.934699999999999</v>
      </c>
      <c r="AJ220">
        <v>23.450970000000002</v>
      </c>
      <c r="AK220">
        <v>22.208770000000001</v>
      </c>
      <c r="AL220">
        <v>21.040109999999999</v>
      </c>
      <c r="AM220">
        <v>19.454979999999999</v>
      </c>
      <c r="AN220">
        <v>17.63983</v>
      </c>
      <c r="AO220">
        <v>16.358540000000001</v>
      </c>
      <c r="AP220">
        <v>73.402900000000002</v>
      </c>
      <c r="AQ220">
        <v>72.919200000000004</v>
      </c>
      <c r="AR220">
        <v>72.945170000000005</v>
      </c>
      <c r="AS220">
        <v>72.352360000000004</v>
      </c>
      <c r="AT220">
        <v>72.214389999999995</v>
      </c>
      <c r="AU220">
        <v>71.750069999999994</v>
      </c>
      <c r="AV220">
        <v>72.33999</v>
      </c>
      <c r="AW220">
        <v>75.82893</v>
      </c>
      <c r="AX220">
        <v>80.110789999999994</v>
      </c>
      <c r="AY220">
        <v>83.678340000000006</v>
      </c>
      <c r="AZ220">
        <v>85.944789999999998</v>
      </c>
      <c r="BA220">
        <v>86.525180000000006</v>
      </c>
      <c r="BB220">
        <v>85.871809999999996</v>
      </c>
      <c r="BC220">
        <v>86.202029999999993</v>
      </c>
      <c r="BD220">
        <v>85.728059999999999</v>
      </c>
      <c r="BE220">
        <v>85.776070000000004</v>
      </c>
      <c r="BF220">
        <v>84.904210000000006</v>
      </c>
      <c r="BG220">
        <v>82.908829999999995</v>
      </c>
      <c r="BH220">
        <v>78.710030000000003</v>
      </c>
      <c r="BI220">
        <v>75.641139999999993</v>
      </c>
      <c r="BJ220">
        <v>74.586680000000001</v>
      </c>
      <c r="BK220">
        <v>74.145340000000004</v>
      </c>
      <c r="BL220">
        <v>73.152169999999998</v>
      </c>
      <c r="BM220">
        <v>72.881870000000006</v>
      </c>
      <c r="BN220">
        <v>-0.23586460000000001</v>
      </c>
      <c r="BO220">
        <v>-0.2129268</v>
      </c>
      <c r="BP220">
        <v>-0.19718730000000001</v>
      </c>
      <c r="BQ220">
        <v>-0.18865460000000001</v>
      </c>
      <c r="BR220">
        <v>-0.1513632</v>
      </c>
      <c r="BS220">
        <v>-9.1234000000000003E-3</v>
      </c>
      <c r="BT220">
        <v>0.28136660000000002</v>
      </c>
      <c r="BU220">
        <v>0.23854020000000001</v>
      </c>
      <c r="BV220">
        <v>9.2447999999999992E-3</v>
      </c>
      <c r="BW220">
        <v>-0.103894</v>
      </c>
      <c r="BX220">
        <v>-4.2665399999999999E-2</v>
      </c>
      <c r="BY220">
        <v>7.9749999999999995E-3</v>
      </c>
      <c r="BZ220">
        <v>8.6756399999999997E-2</v>
      </c>
      <c r="CA220">
        <v>0.19555330000000001</v>
      </c>
      <c r="CB220">
        <v>0.3270999</v>
      </c>
      <c r="CC220">
        <v>0.14188999999999999</v>
      </c>
      <c r="CD220">
        <v>-5.2897699999999999E-2</v>
      </c>
      <c r="CE220">
        <v>-0.1074035</v>
      </c>
      <c r="CF220">
        <v>-0.13311020000000001</v>
      </c>
      <c r="CG220">
        <v>-0.2859391</v>
      </c>
      <c r="CH220">
        <v>-0.35101009999999999</v>
      </c>
      <c r="CI220">
        <v>-0.3500394</v>
      </c>
      <c r="CJ220">
        <v>-0.32748480000000002</v>
      </c>
      <c r="CK220">
        <v>-0.31947920000000002</v>
      </c>
      <c r="CL220" s="25">
        <v>1.2294000000000001E-3</v>
      </c>
      <c r="CM220" s="25">
        <v>1.1562E-3</v>
      </c>
      <c r="CN220" s="25">
        <v>1.1416E-3</v>
      </c>
      <c r="CO220" s="25">
        <v>1.1557E-3</v>
      </c>
      <c r="CP220" s="25">
        <v>1.2423E-3</v>
      </c>
      <c r="CQ220" s="25">
        <v>1.4878999999999999E-3</v>
      </c>
      <c r="CR220" s="25">
        <v>1.6358E-3</v>
      </c>
      <c r="CS220" s="25">
        <v>1.3669999999999999E-3</v>
      </c>
      <c r="CT220" s="25">
        <v>1.0374E-3</v>
      </c>
      <c r="CU220" s="25">
        <v>6.1399999999999996E-4</v>
      </c>
      <c r="CV220" s="25">
        <v>2.2169999999999999E-4</v>
      </c>
      <c r="CW220" s="25">
        <v>8.9499999999999994E-5</v>
      </c>
      <c r="CX220" s="25">
        <v>2.1770000000000001E-4</v>
      </c>
      <c r="CY220" s="25">
        <v>5.9500000000000004E-4</v>
      </c>
      <c r="CZ220" s="25">
        <v>1.1666999999999999E-3</v>
      </c>
      <c r="DA220" s="25">
        <v>1.5512E-3</v>
      </c>
      <c r="DB220" s="25">
        <v>2.0000999999999999E-3</v>
      </c>
      <c r="DC220" s="25">
        <v>2.3850999999999998E-3</v>
      </c>
      <c r="DD220" s="25">
        <v>2.7295000000000002E-3</v>
      </c>
      <c r="DE220" s="25">
        <v>2.6005999999999998E-3</v>
      </c>
      <c r="DF220" s="25">
        <v>2.1879999999999998E-3</v>
      </c>
      <c r="DG220" s="25">
        <v>1.7608000000000001E-3</v>
      </c>
      <c r="DH220" s="25">
        <v>1.5567999999999999E-3</v>
      </c>
      <c r="DI220" s="25">
        <v>1.3854E-3</v>
      </c>
    </row>
    <row r="221" spans="1:113" x14ac:dyDescent="0.25">
      <c r="A221" t="str">
        <f t="shared" si="3"/>
        <v>All_All_All_No_All_0 to 199.99 kW_44063</v>
      </c>
      <c r="B221" t="s">
        <v>155</v>
      </c>
      <c r="C221" t="s">
        <v>223</v>
      </c>
      <c r="D221" t="s">
        <v>2</v>
      </c>
      <c r="E221" t="s">
        <v>2</v>
      </c>
      <c r="F221" t="s">
        <v>2</v>
      </c>
      <c r="G221" t="s">
        <v>206</v>
      </c>
      <c r="H221" t="s">
        <v>2</v>
      </c>
      <c r="I221" t="s">
        <v>212</v>
      </c>
      <c r="J221" s="11">
        <v>44063</v>
      </c>
      <c r="K221">
        <v>15</v>
      </c>
      <c r="L221">
        <v>18</v>
      </c>
      <c r="M221">
        <v>12169</v>
      </c>
      <c r="N221">
        <v>0</v>
      </c>
      <c r="O221">
        <v>0</v>
      </c>
      <c r="P221">
        <v>0</v>
      </c>
      <c r="Q221">
        <v>0</v>
      </c>
      <c r="R221">
        <v>15.528510000000001</v>
      </c>
      <c r="S221">
        <v>15.08628</v>
      </c>
      <c r="T221">
        <v>14.86561</v>
      </c>
      <c r="U221">
        <v>14.88134</v>
      </c>
      <c r="V221">
        <v>15.442769999999999</v>
      </c>
      <c r="W221">
        <v>17.009440000000001</v>
      </c>
      <c r="X221">
        <v>19.201229999999999</v>
      </c>
      <c r="Y221">
        <v>21.44191</v>
      </c>
      <c r="Z221">
        <v>24.188849999999999</v>
      </c>
      <c r="AA221">
        <v>26.529890000000002</v>
      </c>
      <c r="AB221">
        <v>28.149049999999999</v>
      </c>
      <c r="AC221">
        <v>28.918340000000001</v>
      </c>
      <c r="AD221">
        <v>29.426269999999999</v>
      </c>
      <c r="AE221">
        <v>29.90455</v>
      </c>
      <c r="AF221">
        <v>29.770600000000002</v>
      </c>
      <c r="AG221">
        <v>28.97494</v>
      </c>
      <c r="AH221">
        <v>27.33474</v>
      </c>
      <c r="AI221">
        <v>25.168500000000002</v>
      </c>
      <c r="AJ221">
        <v>22.699919999999999</v>
      </c>
      <c r="AK221">
        <v>21.759609999999999</v>
      </c>
      <c r="AL221">
        <v>20.660769999999999</v>
      </c>
      <c r="AM221">
        <v>19.110109999999999</v>
      </c>
      <c r="AN221">
        <v>17.367039999999999</v>
      </c>
      <c r="AO221">
        <v>16.070779999999999</v>
      </c>
      <c r="AP221">
        <v>72.655299999999997</v>
      </c>
      <c r="AQ221">
        <v>71.982320000000001</v>
      </c>
      <c r="AR221">
        <v>71.856219999999993</v>
      </c>
      <c r="AS221">
        <v>72.11591</v>
      </c>
      <c r="AT221">
        <v>71.612170000000006</v>
      </c>
      <c r="AU221">
        <v>71.555570000000003</v>
      </c>
      <c r="AV221">
        <v>71.777799999999999</v>
      </c>
      <c r="AW221">
        <v>74.522069999999999</v>
      </c>
      <c r="AX221">
        <v>78.754440000000002</v>
      </c>
      <c r="AY221">
        <v>82.940749999999994</v>
      </c>
      <c r="AZ221">
        <v>84.052989999999994</v>
      </c>
      <c r="BA221">
        <v>85.088269999999994</v>
      </c>
      <c r="BB221">
        <v>87.114429999999999</v>
      </c>
      <c r="BC221">
        <v>88.786630000000002</v>
      </c>
      <c r="BD221">
        <v>87.821979999999996</v>
      </c>
      <c r="BE221">
        <v>84.339070000000007</v>
      </c>
      <c r="BF221">
        <v>80.1965</v>
      </c>
      <c r="BG221">
        <v>77.822329999999994</v>
      </c>
      <c r="BH221">
        <v>76.175560000000004</v>
      </c>
      <c r="BI221">
        <v>74.601330000000004</v>
      </c>
      <c r="BJ221">
        <v>73.285910000000001</v>
      </c>
      <c r="BK221">
        <v>72.860860000000002</v>
      </c>
      <c r="BL221">
        <v>72.363950000000003</v>
      </c>
      <c r="BM221">
        <v>71.812700000000007</v>
      </c>
      <c r="BN221">
        <v>-0.21945249999999999</v>
      </c>
      <c r="BO221">
        <v>-0.18847220000000001</v>
      </c>
      <c r="BP221">
        <v>-0.17437730000000001</v>
      </c>
      <c r="BQ221">
        <v>-0.19318250000000001</v>
      </c>
      <c r="BR221">
        <v>-0.14719470000000001</v>
      </c>
      <c r="BS221">
        <v>-1.1355000000000001E-2</v>
      </c>
      <c r="BT221">
        <v>0.26309969999999999</v>
      </c>
      <c r="BU221">
        <v>0.19015209999999999</v>
      </c>
      <c r="BV221">
        <v>-4.8779900000000001E-2</v>
      </c>
      <c r="BW221">
        <v>-0.115499</v>
      </c>
      <c r="BX221">
        <v>-4.1358300000000001E-2</v>
      </c>
      <c r="BY221">
        <v>1.03864E-2</v>
      </c>
      <c r="BZ221">
        <v>8.42976E-2</v>
      </c>
      <c r="CA221">
        <v>0.19013469999999999</v>
      </c>
      <c r="CB221">
        <v>0.30901709999999999</v>
      </c>
      <c r="CC221">
        <v>0.15520300000000001</v>
      </c>
      <c r="CD221">
        <v>-6.1167000000000001E-3</v>
      </c>
      <c r="CE221">
        <v>-1.6526900000000001E-2</v>
      </c>
      <c r="CF221">
        <v>-1.1169500000000001E-2</v>
      </c>
      <c r="CG221">
        <v>-0.2605306</v>
      </c>
      <c r="CH221">
        <v>-0.3005118</v>
      </c>
      <c r="CI221">
        <v>-0.28289350000000002</v>
      </c>
      <c r="CJ221">
        <v>-0.29206009999999999</v>
      </c>
      <c r="CK221">
        <v>-0.28789700000000001</v>
      </c>
      <c r="CL221" s="25">
        <v>1.1609000000000001E-3</v>
      </c>
      <c r="CM221" s="25">
        <v>1.1058000000000001E-3</v>
      </c>
      <c r="CN221" s="25">
        <v>1.0591999999999999E-3</v>
      </c>
      <c r="CO221" s="25">
        <v>1.1282E-3</v>
      </c>
      <c r="CP221" s="25">
        <v>1.2385E-3</v>
      </c>
      <c r="CQ221" s="25">
        <v>1.4632E-3</v>
      </c>
      <c r="CR221" s="25">
        <v>1.6234000000000001E-3</v>
      </c>
      <c r="CS221" s="25">
        <v>1.3518E-3</v>
      </c>
      <c r="CT221" s="25">
        <v>1.0024999999999999E-3</v>
      </c>
      <c r="CU221" s="25">
        <v>6.0749999999999997E-4</v>
      </c>
      <c r="CV221" s="25">
        <v>2.252E-4</v>
      </c>
      <c r="CW221" s="25">
        <v>9.2399999999999996E-5</v>
      </c>
      <c r="CX221" s="25">
        <v>2.0440000000000001E-4</v>
      </c>
      <c r="CY221" s="25">
        <v>5.6729999999999997E-4</v>
      </c>
      <c r="CZ221" s="25">
        <v>1.1134000000000001E-3</v>
      </c>
      <c r="DA221" s="25">
        <v>1.6218999999999999E-3</v>
      </c>
      <c r="DB221" s="25">
        <v>2.0839000000000001E-3</v>
      </c>
      <c r="DC221" s="25">
        <v>2.5211999999999999E-3</v>
      </c>
      <c r="DD221" s="25">
        <v>2.7631000000000001E-3</v>
      </c>
      <c r="DE221" s="25">
        <v>2.5233E-3</v>
      </c>
      <c r="DF221" s="25">
        <v>2.1521999999999999E-3</v>
      </c>
      <c r="DG221" s="25">
        <v>1.7809E-3</v>
      </c>
      <c r="DH221" s="25">
        <v>1.5686000000000001E-3</v>
      </c>
      <c r="DI221" s="25">
        <v>1.3847E-3</v>
      </c>
    </row>
    <row r="222" spans="1:113" x14ac:dyDescent="0.25">
      <c r="A222" t="str">
        <f t="shared" si="3"/>
        <v>All_All_All_No_All_0 to 199.99 kW_44079</v>
      </c>
      <c r="B222" t="s">
        <v>155</v>
      </c>
      <c r="C222" t="s">
        <v>223</v>
      </c>
      <c r="D222" t="s">
        <v>2</v>
      </c>
      <c r="E222" t="s">
        <v>2</v>
      </c>
      <c r="F222" t="s">
        <v>2</v>
      </c>
      <c r="G222" t="s">
        <v>206</v>
      </c>
      <c r="H222" t="s">
        <v>2</v>
      </c>
      <c r="I222" t="s">
        <v>212</v>
      </c>
      <c r="J222" s="11">
        <v>44079</v>
      </c>
      <c r="K222">
        <v>15</v>
      </c>
      <c r="L222">
        <v>18</v>
      </c>
      <c r="M222">
        <v>12255</v>
      </c>
      <c r="N222">
        <v>0</v>
      </c>
      <c r="O222">
        <v>0</v>
      </c>
      <c r="P222">
        <v>0</v>
      </c>
      <c r="Q222">
        <v>0</v>
      </c>
      <c r="R222">
        <v>15.0268</v>
      </c>
      <c r="S222">
        <v>14.504849999999999</v>
      </c>
      <c r="T222">
        <v>14.13846</v>
      </c>
      <c r="U222">
        <v>14.02281</v>
      </c>
      <c r="V222">
        <v>14.250920000000001</v>
      </c>
      <c r="W222">
        <v>14.87701</v>
      </c>
      <c r="X222">
        <v>15.49844</v>
      </c>
      <c r="Y222">
        <v>16.375</v>
      </c>
      <c r="Z222">
        <v>18.565629999999999</v>
      </c>
      <c r="AA222">
        <v>20.855920000000001</v>
      </c>
      <c r="AB222">
        <v>22.76643</v>
      </c>
      <c r="AC222">
        <v>24.23751</v>
      </c>
      <c r="AD222">
        <v>24.970759999999999</v>
      </c>
      <c r="AE222">
        <v>25.04748</v>
      </c>
      <c r="AF222">
        <v>25.060490000000001</v>
      </c>
      <c r="AG222">
        <v>24.948979999999999</v>
      </c>
      <c r="AH222">
        <v>24.713039999999999</v>
      </c>
      <c r="AI222">
        <v>24.014220000000002</v>
      </c>
      <c r="AJ222">
        <v>23.077249999999999</v>
      </c>
      <c r="AK222">
        <v>22.581060000000001</v>
      </c>
      <c r="AL222">
        <v>21.424910000000001</v>
      </c>
      <c r="AM222">
        <v>19.984390000000001</v>
      </c>
      <c r="AN222">
        <v>18.244420000000002</v>
      </c>
      <c r="AO222">
        <v>16.83605</v>
      </c>
      <c r="AP222">
        <v>71.060900000000004</v>
      </c>
      <c r="AQ222">
        <v>70.679720000000003</v>
      </c>
      <c r="AR222">
        <v>69.965389999999999</v>
      </c>
      <c r="AS222">
        <v>69.84451</v>
      </c>
      <c r="AT222">
        <v>70.208979999999997</v>
      </c>
      <c r="AU222">
        <v>70.390720000000002</v>
      </c>
      <c r="AV222">
        <v>70.299539999999993</v>
      </c>
      <c r="AW222">
        <v>75.423749999999998</v>
      </c>
      <c r="AX222">
        <v>81.222279999999998</v>
      </c>
      <c r="AY222">
        <v>87.170749999999998</v>
      </c>
      <c r="AZ222">
        <v>92.943020000000004</v>
      </c>
      <c r="BA222">
        <v>94.720179999999999</v>
      </c>
      <c r="BB222">
        <v>95.984660000000005</v>
      </c>
      <c r="BC222">
        <v>97.746769999999998</v>
      </c>
      <c r="BD222">
        <v>96.488079999999997</v>
      </c>
      <c r="BE222">
        <v>95.912120000000002</v>
      </c>
      <c r="BF222">
        <v>94.535510000000002</v>
      </c>
      <c r="BG222">
        <v>90.909329999999997</v>
      </c>
      <c r="BH222">
        <v>86.819980000000001</v>
      </c>
      <c r="BI222">
        <v>83.972309999999993</v>
      </c>
      <c r="BJ222">
        <v>81.498649999999998</v>
      </c>
      <c r="BK222">
        <v>79.050669999999997</v>
      </c>
      <c r="BL222">
        <v>77.867260000000002</v>
      </c>
      <c r="BM222">
        <v>76.888400000000004</v>
      </c>
      <c r="BN222">
        <v>-0.19989190000000001</v>
      </c>
      <c r="BO222">
        <v>-0.17681189999999999</v>
      </c>
      <c r="BP222">
        <v>-0.15428210000000001</v>
      </c>
      <c r="BQ222">
        <v>-0.1616165</v>
      </c>
      <c r="BR222">
        <v>-0.1296185</v>
      </c>
      <c r="BS222">
        <v>-3.4240100000000002E-2</v>
      </c>
      <c r="BT222">
        <v>0.2245558</v>
      </c>
      <c r="BU222">
        <v>0.22155069999999999</v>
      </c>
      <c r="BV222">
        <v>5.0854499999999997E-2</v>
      </c>
      <c r="BW222">
        <v>-5.10923E-2</v>
      </c>
      <c r="BX222">
        <v>-4.7375599999999997E-2</v>
      </c>
      <c r="BY222">
        <v>-2.3403999999999999E-3</v>
      </c>
      <c r="BZ222">
        <v>7.5246900000000005E-2</v>
      </c>
      <c r="CA222">
        <v>0.1778467</v>
      </c>
      <c r="CB222">
        <v>0.23733750000000001</v>
      </c>
      <c r="CC222">
        <v>8.7938699999999995E-2</v>
      </c>
      <c r="CD222">
        <v>-0.13240060000000001</v>
      </c>
      <c r="CE222">
        <v>-0.25573689999999999</v>
      </c>
      <c r="CF222">
        <v>-0.54581519999999994</v>
      </c>
      <c r="CG222">
        <v>-0.55597339999999995</v>
      </c>
      <c r="CH222">
        <v>-0.65804220000000002</v>
      </c>
      <c r="CI222">
        <v>-0.64639150000000001</v>
      </c>
      <c r="CJ222">
        <v>-0.56096999999999997</v>
      </c>
      <c r="CK222">
        <v>-0.48769639999999997</v>
      </c>
      <c r="CL222" s="25">
        <v>1.4223E-3</v>
      </c>
      <c r="CM222" s="25">
        <v>1.3328000000000001E-3</v>
      </c>
      <c r="CN222" s="25">
        <v>1.3102999999999999E-3</v>
      </c>
      <c r="CO222" s="25">
        <v>1.356E-3</v>
      </c>
      <c r="CP222" s="25">
        <v>1.5562E-3</v>
      </c>
      <c r="CQ222" s="25">
        <v>1.8514E-3</v>
      </c>
      <c r="CR222" s="25">
        <v>2.1085000000000001E-3</v>
      </c>
      <c r="CS222" s="25">
        <v>1.6892999999999999E-3</v>
      </c>
      <c r="CT222" s="25">
        <v>1.2348000000000001E-3</v>
      </c>
      <c r="CU222" s="25">
        <v>7.3090000000000004E-4</v>
      </c>
      <c r="CV222" s="25">
        <v>2.8059999999999999E-4</v>
      </c>
      <c r="CW222" s="25">
        <v>1.161E-4</v>
      </c>
      <c r="CX222" s="25">
        <v>2.8249999999999998E-4</v>
      </c>
      <c r="CY222" s="25">
        <v>1.0221E-3</v>
      </c>
      <c r="CZ222" s="25">
        <v>2.0276999999999999E-3</v>
      </c>
      <c r="DA222" s="25">
        <v>2.5027999999999999E-3</v>
      </c>
      <c r="DB222" s="25">
        <v>2.8961E-3</v>
      </c>
      <c r="DC222" s="25">
        <v>3.2837999999999999E-3</v>
      </c>
      <c r="DD222" s="25">
        <v>3.4388000000000001E-3</v>
      </c>
      <c r="DE222" s="25">
        <v>3.3589000000000002E-3</v>
      </c>
      <c r="DF222" s="25">
        <v>2.7260000000000001E-3</v>
      </c>
      <c r="DG222" s="25">
        <v>2.4003000000000002E-3</v>
      </c>
      <c r="DH222" s="25">
        <v>2.1503E-3</v>
      </c>
      <c r="DI222" s="25">
        <v>1.9968E-3</v>
      </c>
    </row>
    <row r="223" spans="1:113" x14ac:dyDescent="0.25">
      <c r="A223" t="str">
        <f t="shared" si="3"/>
        <v>All_All_All_No_All_0 to 199.99 kW_44080</v>
      </c>
      <c r="B223" t="s">
        <v>155</v>
      </c>
      <c r="C223" t="s">
        <v>223</v>
      </c>
      <c r="D223" t="s">
        <v>2</v>
      </c>
      <c r="E223" t="s">
        <v>2</v>
      </c>
      <c r="F223" t="s">
        <v>2</v>
      </c>
      <c r="G223" t="s">
        <v>206</v>
      </c>
      <c r="H223" t="s">
        <v>2</v>
      </c>
      <c r="I223" t="s">
        <v>212</v>
      </c>
      <c r="J223" s="11">
        <v>44080</v>
      </c>
      <c r="K223">
        <v>15</v>
      </c>
      <c r="L223">
        <v>18</v>
      </c>
      <c r="M223">
        <v>12255</v>
      </c>
      <c r="N223">
        <v>0</v>
      </c>
      <c r="O223">
        <v>0</v>
      </c>
      <c r="P223">
        <v>0</v>
      </c>
      <c r="Q223">
        <v>0</v>
      </c>
      <c r="R223">
        <v>15.88029</v>
      </c>
      <c r="S223">
        <v>15.277060000000001</v>
      </c>
      <c r="T223">
        <v>14.892989999999999</v>
      </c>
      <c r="U223">
        <v>14.678850000000001</v>
      </c>
      <c r="V223">
        <v>14.694140000000001</v>
      </c>
      <c r="W223">
        <v>15.00478</v>
      </c>
      <c r="X223">
        <v>15.45476</v>
      </c>
      <c r="Y223">
        <v>16.03031</v>
      </c>
      <c r="Z223">
        <v>18.053090000000001</v>
      </c>
      <c r="AA223">
        <v>20.376740000000002</v>
      </c>
      <c r="AB223">
        <v>22.340260000000001</v>
      </c>
      <c r="AC223">
        <v>23.51914</v>
      </c>
      <c r="AD223">
        <v>24.028980000000001</v>
      </c>
      <c r="AE223">
        <v>24.34591</v>
      </c>
      <c r="AF223">
        <v>24.586110000000001</v>
      </c>
      <c r="AG223">
        <v>24.467359999999999</v>
      </c>
      <c r="AH223">
        <v>24.065079999999998</v>
      </c>
      <c r="AI223">
        <v>23.3673</v>
      </c>
      <c r="AJ223">
        <v>22.42089</v>
      </c>
      <c r="AK223">
        <v>21.899909999999998</v>
      </c>
      <c r="AL223">
        <v>20.745100000000001</v>
      </c>
      <c r="AM223">
        <v>19.461089999999999</v>
      </c>
      <c r="AN223">
        <v>17.89724</v>
      </c>
      <c r="AO223">
        <v>16.682469999999999</v>
      </c>
      <c r="AP223">
        <v>76.211399999999998</v>
      </c>
      <c r="AQ223">
        <v>75.466399999999993</v>
      </c>
      <c r="AR223">
        <v>74.100229999999996</v>
      </c>
      <c r="AS223">
        <v>73.926299999999998</v>
      </c>
      <c r="AT223">
        <v>74.561430000000001</v>
      </c>
      <c r="AU223">
        <v>74.665980000000005</v>
      </c>
      <c r="AV223">
        <v>74.844149999999999</v>
      </c>
      <c r="AW223">
        <v>82.790040000000005</v>
      </c>
      <c r="AX223">
        <v>89.007660000000001</v>
      </c>
      <c r="AY223">
        <v>95.117909999999995</v>
      </c>
      <c r="AZ223">
        <v>100.2704</v>
      </c>
      <c r="BA223">
        <v>101.5008</v>
      </c>
      <c r="BB223">
        <v>101.83929999999999</v>
      </c>
      <c r="BC223">
        <v>103.0039</v>
      </c>
      <c r="BD223">
        <v>102.3005</v>
      </c>
      <c r="BE223">
        <v>99.760450000000006</v>
      </c>
      <c r="BF223">
        <v>95.766310000000004</v>
      </c>
      <c r="BG223">
        <v>91.417339999999996</v>
      </c>
      <c r="BH223">
        <v>84.805390000000003</v>
      </c>
      <c r="BI223">
        <v>80.869</v>
      </c>
      <c r="BJ223">
        <v>78.386420000000001</v>
      </c>
      <c r="BK223">
        <v>77.042240000000007</v>
      </c>
      <c r="BL223">
        <v>76.082679999999996</v>
      </c>
      <c r="BM223">
        <v>74.609309999999994</v>
      </c>
      <c r="BN223">
        <v>-0.42861890000000002</v>
      </c>
      <c r="BO223">
        <v>-0.37149660000000001</v>
      </c>
      <c r="BP223">
        <v>-0.33297149999999998</v>
      </c>
      <c r="BQ223">
        <v>-0.3513039</v>
      </c>
      <c r="BR223">
        <v>-0.29419459999999997</v>
      </c>
      <c r="BS223">
        <v>-4.1690499999999998E-2</v>
      </c>
      <c r="BT223">
        <v>0.1848804</v>
      </c>
      <c r="BU223">
        <v>0.27360240000000002</v>
      </c>
      <c r="BV223">
        <v>0.24177419999999999</v>
      </c>
      <c r="BW223">
        <v>6.0551899999999999E-2</v>
      </c>
      <c r="BX223">
        <v>-1.8578399999999998E-2</v>
      </c>
      <c r="BY223">
        <v>-3.0391399999999999E-2</v>
      </c>
      <c r="BZ223">
        <v>5.58897E-2</v>
      </c>
      <c r="CA223">
        <v>0.11090220000000001</v>
      </c>
      <c r="CB223">
        <v>5.6587899999999997E-2</v>
      </c>
      <c r="CC223">
        <v>-3.9135299999999998E-2</v>
      </c>
      <c r="CD223">
        <v>-0.21085880000000001</v>
      </c>
      <c r="CE223">
        <v>-0.37499270000000001</v>
      </c>
      <c r="CF223">
        <v>-0.52155830000000003</v>
      </c>
      <c r="CG223">
        <v>-0.51863870000000001</v>
      </c>
      <c r="CH223">
        <v>-0.61940919999999999</v>
      </c>
      <c r="CI223">
        <v>-0.65177320000000005</v>
      </c>
      <c r="CJ223">
        <v>-0.60101519999999997</v>
      </c>
      <c r="CK223">
        <v>-0.54170229999999997</v>
      </c>
      <c r="CL223" s="25">
        <v>1.9108E-3</v>
      </c>
      <c r="CM223" s="25">
        <v>1.766E-3</v>
      </c>
      <c r="CN223" s="25">
        <v>1.6915999999999999E-3</v>
      </c>
      <c r="CO223" s="25">
        <v>1.6492E-3</v>
      </c>
      <c r="CP223" s="25">
        <v>1.8833999999999999E-3</v>
      </c>
      <c r="CQ223" s="25">
        <v>2.1464000000000001E-3</v>
      </c>
      <c r="CR223" s="25">
        <v>2.5400000000000002E-3</v>
      </c>
      <c r="CS223" s="25">
        <v>2.4951999999999999E-3</v>
      </c>
      <c r="CT223" s="25">
        <v>1.8785E-3</v>
      </c>
      <c r="CU223" s="25">
        <v>1.2476E-3</v>
      </c>
      <c r="CV223" s="25">
        <v>4.2939999999999997E-4</v>
      </c>
      <c r="CW223" s="25">
        <v>1.6550000000000001E-4</v>
      </c>
      <c r="CX223" s="25">
        <v>4.0259999999999997E-4</v>
      </c>
      <c r="CY223" s="25">
        <v>1.3215E-3</v>
      </c>
      <c r="CZ223" s="25">
        <v>2.4716999999999999E-3</v>
      </c>
      <c r="DA223" s="25">
        <v>3.0103E-3</v>
      </c>
      <c r="DB223" s="25">
        <v>3.2926000000000001E-3</v>
      </c>
      <c r="DC223" s="25">
        <v>3.5417999999999999E-3</v>
      </c>
      <c r="DD223" s="25">
        <v>3.3487999999999999E-3</v>
      </c>
      <c r="DE223" s="25">
        <v>2.9118999999999998E-3</v>
      </c>
      <c r="DF223" s="25">
        <v>2.2929000000000001E-3</v>
      </c>
      <c r="DG223" s="25">
        <v>1.9667E-3</v>
      </c>
      <c r="DH223" s="25">
        <v>1.7240000000000001E-3</v>
      </c>
      <c r="DI223" s="25">
        <v>1.5464000000000001E-3</v>
      </c>
    </row>
    <row r="224" spans="1:113" x14ac:dyDescent="0.25">
      <c r="A224" t="str">
        <f t="shared" si="3"/>
        <v>All_All_All_No_All_0 to 199.99 kW_44081</v>
      </c>
      <c r="B224" t="s">
        <v>155</v>
      </c>
      <c r="C224" t="s">
        <v>223</v>
      </c>
      <c r="D224" t="s">
        <v>2</v>
      </c>
      <c r="E224" t="s">
        <v>2</v>
      </c>
      <c r="F224" t="s">
        <v>2</v>
      </c>
      <c r="G224" t="s">
        <v>206</v>
      </c>
      <c r="H224" t="s">
        <v>2</v>
      </c>
      <c r="I224" t="s">
        <v>212</v>
      </c>
      <c r="J224" s="11">
        <v>44081</v>
      </c>
      <c r="K224">
        <v>15</v>
      </c>
      <c r="L224">
        <v>18</v>
      </c>
      <c r="M224">
        <v>12255</v>
      </c>
      <c r="N224">
        <v>0</v>
      </c>
      <c r="O224">
        <v>0</v>
      </c>
      <c r="P224">
        <v>0</v>
      </c>
      <c r="Q224">
        <v>0</v>
      </c>
      <c r="R224">
        <v>15.805210000000001</v>
      </c>
      <c r="S224">
        <v>15.2256</v>
      </c>
      <c r="T224">
        <v>14.859080000000001</v>
      </c>
      <c r="U224">
        <v>14.69093</v>
      </c>
      <c r="V224">
        <v>14.94942</v>
      </c>
      <c r="W224">
        <v>15.77295</v>
      </c>
      <c r="X224">
        <v>16.936979999999998</v>
      </c>
      <c r="Y224">
        <v>17.548590000000001</v>
      </c>
      <c r="Z224">
        <v>18.875350000000001</v>
      </c>
      <c r="AA224">
        <v>20.261569999999999</v>
      </c>
      <c r="AB224">
        <v>21.578410000000002</v>
      </c>
      <c r="AC224">
        <v>22.419889999999999</v>
      </c>
      <c r="AD224">
        <v>22.78378</v>
      </c>
      <c r="AE224">
        <v>22.857610000000001</v>
      </c>
      <c r="AF224">
        <v>22.647849999999998</v>
      </c>
      <c r="AG224">
        <v>22.303249999999998</v>
      </c>
      <c r="AH224">
        <v>21.810400000000001</v>
      </c>
      <c r="AI224">
        <v>21.037420000000001</v>
      </c>
      <c r="AJ224">
        <v>19.948589999999999</v>
      </c>
      <c r="AK224">
        <v>19.625209999999999</v>
      </c>
      <c r="AL224">
        <v>18.62848</v>
      </c>
      <c r="AM224">
        <v>17.431570000000001</v>
      </c>
      <c r="AN224">
        <v>16.0153</v>
      </c>
      <c r="AO224">
        <v>15.06129</v>
      </c>
      <c r="AP224">
        <v>73.316800000000001</v>
      </c>
      <c r="AQ224">
        <v>72.617000000000004</v>
      </c>
      <c r="AR224">
        <v>71.601330000000004</v>
      </c>
      <c r="AS224">
        <v>70.818520000000007</v>
      </c>
      <c r="AT224">
        <v>69.956270000000004</v>
      </c>
      <c r="AU224">
        <v>69.067539999999994</v>
      </c>
      <c r="AV224">
        <v>68.338409999999996</v>
      </c>
      <c r="AW224">
        <v>71.740610000000004</v>
      </c>
      <c r="AX224">
        <v>73.343890000000002</v>
      </c>
      <c r="AY224">
        <v>76.96481</v>
      </c>
      <c r="AZ224">
        <v>79.977620000000002</v>
      </c>
      <c r="BA224">
        <v>80.463989999999995</v>
      </c>
      <c r="BB224">
        <v>80.562659999999994</v>
      </c>
      <c r="BC224">
        <v>80.272409999999994</v>
      </c>
      <c r="BD224">
        <v>79.978219999999993</v>
      </c>
      <c r="BE224">
        <v>78.829840000000004</v>
      </c>
      <c r="BF224">
        <v>77.699240000000003</v>
      </c>
      <c r="BG224">
        <v>75.24409</v>
      </c>
      <c r="BH224">
        <v>73.555530000000005</v>
      </c>
      <c r="BI224">
        <v>72.423680000000004</v>
      </c>
      <c r="BJ224">
        <v>71.937809999999999</v>
      </c>
      <c r="BK224">
        <v>71.581909999999993</v>
      </c>
      <c r="BL224">
        <v>71.349720000000005</v>
      </c>
      <c r="BM224">
        <v>71.24736</v>
      </c>
      <c r="BN224">
        <v>-0.34079310000000002</v>
      </c>
      <c r="BO224">
        <v>-0.311085</v>
      </c>
      <c r="BP224">
        <v>-0.29102729999999999</v>
      </c>
      <c r="BQ224">
        <v>-0.28950959999999998</v>
      </c>
      <c r="BR224">
        <v>-0.2267516</v>
      </c>
      <c r="BS224">
        <v>-0.1496228</v>
      </c>
      <c r="BT224">
        <v>2.8793099999999999E-2</v>
      </c>
      <c r="BU224">
        <v>-0.16477990000000001</v>
      </c>
      <c r="BV224">
        <v>-0.42343979999999998</v>
      </c>
      <c r="BW224">
        <v>-0.2352455</v>
      </c>
      <c r="BX224">
        <v>-6.1127999999999998E-3</v>
      </c>
      <c r="BY224">
        <v>-1.2459000000000001E-3</v>
      </c>
      <c r="BZ224">
        <v>8.2028900000000002E-2</v>
      </c>
      <c r="CA224">
        <v>0.15004990000000001</v>
      </c>
      <c r="CB224">
        <v>0.2415312</v>
      </c>
      <c r="CC224">
        <v>7.9605499999999996E-2</v>
      </c>
      <c r="CD224">
        <v>-5.4063800000000002E-2</v>
      </c>
      <c r="CE224">
        <v>-8.5197800000000004E-2</v>
      </c>
      <c r="CF224">
        <v>2.88956E-2</v>
      </c>
      <c r="CG224">
        <v>-0.2681714</v>
      </c>
      <c r="CH224">
        <v>-0.33636779999999999</v>
      </c>
      <c r="CI224">
        <v>-0.33619260000000001</v>
      </c>
      <c r="CJ224">
        <v>-0.41034130000000002</v>
      </c>
      <c r="CK224">
        <v>-0.44519350000000002</v>
      </c>
      <c r="CL224" s="25">
        <v>2.7382000000000001E-3</v>
      </c>
      <c r="CM224" s="25">
        <v>2.4026E-3</v>
      </c>
      <c r="CN224" s="25">
        <v>2.2829E-3</v>
      </c>
      <c r="CO224" s="25">
        <v>2.2791999999999999E-3</v>
      </c>
      <c r="CP224" s="25">
        <v>2.568E-3</v>
      </c>
      <c r="CQ224" s="25">
        <v>2.9629000000000001E-3</v>
      </c>
      <c r="CR224" s="25">
        <v>3.6765000000000001E-3</v>
      </c>
      <c r="CS224" s="25">
        <v>3.2724999999999998E-3</v>
      </c>
      <c r="CT224" s="25">
        <v>2.6718000000000002E-3</v>
      </c>
      <c r="CU224" s="25">
        <v>1.6729E-3</v>
      </c>
      <c r="CV224" s="25">
        <v>6.8939999999999995E-4</v>
      </c>
      <c r="CW224" s="25">
        <v>3.1619999999999999E-4</v>
      </c>
      <c r="CX224" s="25">
        <v>6.8409999999999999E-4</v>
      </c>
      <c r="CY224" s="25">
        <v>1.6152E-3</v>
      </c>
      <c r="CZ224" s="25">
        <v>2.5519000000000002E-3</v>
      </c>
      <c r="DA224" s="25">
        <v>3.2685000000000001E-3</v>
      </c>
      <c r="DB224" s="25">
        <v>3.5338000000000001E-3</v>
      </c>
      <c r="DC224" s="25">
        <v>3.8977E-3</v>
      </c>
      <c r="DD224" s="25">
        <v>4.0171E-3</v>
      </c>
      <c r="DE224" s="25">
        <v>3.5948E-3</v>
      </c>
      <c r="DF224" s="25">
        <v>2.9323000000000001E-3</v>
      </c>
      <c r="DG224" s="25">
        <v>2.4207E-3</v>
      </c>
      <c r="DH224" s="25">
        <v>2.2420999999999999E-3</v>
      </c>
      <c r="DI224" s="25">
        <v>1.9154E-3</v>
      </c>
    </row>
    <row r="225" spans="1:113" x14ac:dyDescent="0.25">
      <c r="A225" t="str">
        <f t="shared" si="3"/>
        <v>All_All_All_No_All_0 to 199.99 kW_44104</v>
      </c>
      <c r="B225" t="s">
        <v>155</v>
      </c>
      <c r="C225" t="s">
        <v>223</v>
      </c>
      <c r="D225" t="s">
        <v>2</v>
      </c>
      <c r="E225" t="s">
        <v>2</v>
      </c>
      <c r="F225" t="s">
        <v>2</v>
      </c>
      <c r="G225" t="s">
        <v>206</v>
      </c>
      <c r="H225" t="s">
        <v>2</v>
      </c>
      <c r="I225" t="s">
        <v>212</v>
      </c>
      <c r="J225" s="11">
        <v>44104</v>
      </c>
      <c r="K225">
        <v>15</v>
      </c>
      <c r="L225">
        <v>18</v>
      </c>
      <c r="M225">
        <v>12311</v>
      </c>
      <c r="N225">
        <v>0</v>
      </c>
      <c r="O225">
        <v>0</v>
      </c>
      <c r="P225">
        <v>0</v>
      </c>
      <c r="Q225">
        <v>0</v>
      </c>
      <c r="R225">
        <v>14.40551</v>
      </c>
      <c r="S225">
        <v>13.92656</v>
      </c>
      <c r="T225">
        <v>13.628920000000001</v>
      </c>
      <c r="U225">
        <v>13.57968</v>
      </c>
      <c r="V225">
        <v>13.99761</v>
      </c>
      <c r="W225">
        <v>15.43328</v>
      </c>
      <c r="X225">
        <v>17.658570000000001</v>
      </c>
      <c r="Y225">
        <v>19.425409999999999</v>
      </c>
      <c r="Z225">
        <v>22.25658</v>
      </c>
      <c r="AA225">
        <v>25.115580000000001</v>
      </c>
      <c r="AB225">
        <v>27.602799999999998</v>
      </c>
      <c r="AC225">
        <v>29.398199999999999</v>
      </c>
      <c r="AD225">
        <v>30.287800000000001</v>
      </c>
      <c r="AE225">
        <v>30.61711</v>
      </c>
      <c r="AF225">
        <v>30.526060000000001</v>
      </c>
      <c r="AG225">
        <v>30.171029999999998</v>
      </c>
      <c r="AH225">
        <v>28.868929999999999</v>
      </c>
      <c r="AI225">
        <v>26.814070000000001</v>
      </c>
      <c r="AJ225">
        <v>24.404779999999999</v>
      </c>
      <c r="AK225">
        <v>22.86225</v>
      </c>
      <c r="AL225">
        <v>20.949169999999999</v>
      </c>
      <c r="AM225">
        <v>18.989439999999998</v>
      </c>
      <c r="AN225">
        <v>16.987189999999998</v>
      </c>
      <c r="AO225">
        <v>15.592320000000001</v>
      </c>
      <c r="AP225">
        <v>67.644599999999997</v>
      </c>
      <c r="AQ225">
        <v>67.467160000000007</v>
      </c>
      <c r="AR225">
        <v>66.889570000000006</v>
      </c>
      <c r="AS225">
        <v>67.541629999999998</v>
      </c>
      <c r="AT225">
        <v>68.036779999999993</v>
      </c>
      <c r="AU225">
        <v>69.600980000000007</v>
      </c>
      <c r="AV225">
        <v>69.500649999999993</v>
      </c>
      <c r="AW225">
        <v>75.576970000000003</v>
      </c>
      <c r="AX225">
        <v>83.106549999999999</v>
      </c>
      <c r="AY225">
        <v>87.768780000000007</v>
      </c>
      <c r="AZ225">
        <v>94.333110000000005</v>
      </c>
      <c r="BA225">
        <v>95.729299999999995</v>
      </c>
      <c r="BB225">
        <v>95.013620000000003</v>
      </c>
      <c r="BC225">
        <v>93.939040000000006</v>
      </c>
      <c r="BD225">
        <v>94.542320000000004</v>
      </c>
      <c r="BE225">
        <v>95.934520000000006</v>
      </c>
      <c r="BF225">
        <v>94.282550000000001</v>
      </c>
      <c r="BG225">
        <v>88.275729999999996</v>
      </c>
      <c r="BH225">
        <v>83.542850000000001</v>
      </c>
      <c r="BI225">
        <v>80.477440000000001</v>
      </c>
      <c r="BJ225">
        <v>77.616799999999998</v>
      </c>
      <c r="BK225">
        <v>75.671499999999995</v>
      </c>
      <c r="BL225">
        <v>73.589190000000002</v>
      </c>
      <c r="BM225">
        <v>72.532610000000005</v>
      </c>
      <c r="BN225">
        <v>-0.17352110000000001</v>
      </c>
      <c r="BO225">
        <v>-0.1591369</v>
      </c>
      <c r="BP225">
        <v>-0.14011419999999999</v>
      </c>
      <c r="BQ225">
        <v>-0.1451606</v>
      </c>
      <c r="BR225">
        <v>-0.1354138</v>
      </c>
      <c r="BS225">
        <v>-1.76388E-2</v>
      </c>
      <c r="BT225">
        <v>0.26251000000000002</v>
      </c>
      <c r="BU225">
        <v>0.2471344</v>
      </c>
      <c r="BV225">
        <v>0.13878070000000001</v>
      </c>
      <c r="BW225">
        <v>-3.7179200000000003E-2</v>
      </c>
      <c r="BX225">
        <v>-4.9261699999999999E-2</v>
      </c>
      <c r="BY225">
        <v>-3.7997999999999999E-3</v>
      </c>
      <c r="BZ225">
        <v>7.51193E-2</v>
      </c>
      <c r="CA225">
        <v>0.1822434</v>
      </c>
      <c r="CB225">
        <v>0.25350630000000002</v>
      </c>
      <c r="CC225">
        <v>7.9983200000000004E-2</v>
      </c>
      <c r="CD225">
        <v>-0.1387699</v>
      </c>
      <c r="CE225">
        <v>-0.2071238</v>
      </c>
      <c r="CF225">
        <v>-0.3791754</v>
      </c>
      <c r="CG225">
        <v>-0.45345350000000001</v>
      </c>
      <c r="CH225">
        <v>-0.49032379999999998</v>
      </c>
      <c r="CI225">
        <v>-0.47728500000000001</v>
      </c>
      <c r="CJ225">
        <v>-0.398314</v>
      </c>
      <c r="CK225">
        <v>-0.36832979999999998</v>
      </c>
      <c r="CL225" s="25">
        <v>1.1838E-3</v>
      </c>
      <c r="CM225" s="25">
        <v>1.0878999999999999E-3</v>
      </c>
      <c r="CN225" s="25">
        <v>1.0721000000000001E-3</v>
      </c>
      <c r="CO225" s="25">
        <v>1.0788E-3</v>
      </c>
      <c r="CP225" s="25">
        <v>1.1375999999999999E-3</v>
      </c>
      <c r="CQ225" s="25">
        <v>1.3618E-3</v>
      </c>
      <c r="CR225" s="25">
        <v>1.5200000000000001E-3</v>
      </c>
      <c r="CS225" s="25">
        <v>1.2419E-3</v>
      </c>
      <c r="CT225" s="25">
        <v>1.0152E-3</v>
      </c>
      <c r="CU225" s="25">
        <v>6.135E-4</v>
      </c>
      <c r="CV225" s="25">
        <v>2.5119999999999998E-4</v>
      </c>
      <c r="CW225" s="25">
        <v>8.9300000000000002E-5</v>
      </c>
      <c r="CX225" s="25">
        <v>2.3240000000000001E-4</v>
      </c>
      <c r="CY225" s="25">
        <v>6.6299999999999996E-4</v>
      </c>
      <c r="CZ225" s="25">
        <v>1.4779999999999999E-3</v>
      </c>
      <c r="DA225" s="25">
        <v>2.029E-3</v>
      </c>
      <c r="DB225" s="25">
        <v>2.4786999999999999E-3</v>
      </c>
      <c r="DC225" s="25">
        <v>2.7726000000000001E-3</v>
      </c>
      <c r="DD225" s="25">
        <v>2.7970999999999998E-3</v>
      </c>
      <c r="DE225" s="25">
        <v>2.7881E-3</v>
      </c>
      <c r="DF225" s="25">
        <v>2.1451999999999999E-3</v>
      </c>
      <c r="DG225" s="25">
        <v>1.7700000000000001E-3</v>
      </c>
      <c r="DH225" s="25">
        <v>1.4448E-3</v>
      </c>
      <c r="DI225" s="25">
        <v>1.2593000000000001E-3</v>
      </c>
    </row>
    <row r="226" spans="1:113" x14ac:dyDescent="0.25">
      <c r="A226" t="str">
        <f t="shared" si="3"/>
        <v>All_All_All_No_All_0 to 199.99 kW_44105</v>
      </c>
      <c r="B226" t="s">
        <v>155</v>
      </c>
      <c r="C226" t="s">
        <v>223</v>
      </c>
      <c r="D226" t="s">
        <v>2</v>
      </c>
      <c r="E226" t="s">
        <v>2</v>
      </c>
      <c r="F226" t="s">
        <v>2</v>
      </c>
      <c r="G226" t="s">
        <v>206</v>
      </c>
      <c r="H226" t="s">
        <v>2</v>
      </c>
      <c r="I226" t="s">
        <v>212</v>
      </c>
      <c r="J226" s="11">
        <v>44105</v>
      </c>
      <c r="K226">
        <v>15</v>
      </c>
      <c r="L226">
        <v>18</v>
      </c>
      <c r="M226">
        <v>12309</v>
      </c>
      <c r="N226">
        <v>0</v>
      </c>
      <c r="O226">
        <v>0</v>
      </c>
      <c r="P226">
        <v>0</v>
      </c>
      <c r="Q226">
        <v>0</v>
      </c>
      <c r="R226">
        <v>14.79191</v>
      </c>
      <c r="S226">
        <v>14.20044</v>
      </c>
      <c r="T226">
        <v>13.87926</v>
      </c>
      <c r="U226">
        <v>13.864380000000001</v>
      </c>
      <c r="V226">
        <v>14.28096</v>
      </c>
      <c r="W226">
        <v>15.598800000000001</v>
      </c>
      <c r="X226">
        <v>17.747119999999999</v>
      </c>
      <c r="Y226">
        <v>19.459150000000001</v>
      </c>
      <c r="Z226">
        <v>22.174479999999999</v>
      </c>
      <c r="AA226">
        <v>24.993020000000001</v>
      </c>
      <c r="AB226">
        <v>27.57197</v>
      </c>
      <c r="AC226">
        <v>29.442920000000001</v>
      </c>
      <c r="AD226">
        <v>30.325189999999999</v>
      </c>
      <c r="AE226">
        <v>30.763280000000002</v>
      </c>
      <c r="AF226">
        <v>30.400079999999999</v>
      </c>
      <c r="AG226">
        <v>29.813649999999999</v>
      </c>
      <c r="AH226">
        <v>28.526479999999999</v>
      </c>
      <c r="AI226">
        <v>26.513400000000001</v>
      </c>
      <c r="AJ226">
        <v>24.21686</v>
      </c>
      <c r="AK226">
        <v>22.707129999999999</v>
      </c>
      <c r="AL226">
        <v>20.881460000000001</v>
      </c>
      <c r="AM226">
        <v>19.032170000000001</v>
      </c>
      <c r="AN226">
        <v>17.040900000000001</v>
      </c>
      <c r="AO226">
        <v>15.594429999999999</v>
      </c>
      <c r="AP226">
        <v>71.892799999999994</v>
      </c>
      <c r="AQ226">
        <v>71.376419999999996</v>
      </c>
      <c r="AR226">
        <v>70.040620000000004</v>
      </c>
      <c r="AS226">
        <v>69.365679999999998</v>
      </c>
      <c r="AT226">
        <v>67.174880000000002</v>
      </c>
      <c r="AU226">
        <v>67.345179999999999</v>
      </c>
      <c r="AV226">
        <v>67.048450000000003</v>
      </c>
      <c r="AW226">
        <v>73.314019999999999</v>
      </c>
      <c r="AX226">
        <v>81.787890000000004</v>
      </c>
      <c r="AY226">
        <v>89.319339999999997</v>
      </c>
      <c r="AZ226">
        <v>94.695130000000006</v>
      </c>
      <c r="BA226">
        <v>97.274829999999994</v>
      </c>
      <c r="BB226">
        <v>97.788510000000002</v>
      </c>
      <c r="BC226">
        <v>97.230680000000007</v>
      </c>
      <c r="BD226">
        <v>94.890140000000002</v>
      </c>
      <c r="BE226">
        <v>93.181280000000001</v>
      </c>
      <c r="BF226">
        <v>91.75591</v>
      </c>
      <c r="BG226">
        <v>86.487279999999998</v>
      </c>
      <c r="BH226">
        <v>81.131100000000004</v>
      </c>
      <c r="BI226">
        <v>77.085620000000006</v>
      </c>
      <c r="BJ226">
        <v>74.872460000000004</v>
      </c>
      <c r="BK226">
        <v>73.555019999999999</v>
      </c>
      <c r="BL226">
        <v>71.391990000000007</v>
      </c>
      <c r="BM226">
        <v>69.723309999999998</v>
      </c>
      <c r="BN226">
        <v>-0.25368679999999999</v>
      </c>
      <c r="BO226">
        <v>-0.22316169999999999</v>
      </c>
      <c r="BP226">
        <v>-0.185942</v>
      </c>
      <c r="BQ226">
        <v>-0.17717930000000001</v>
      </c>
      <c r="BR226">
        <v>-0.1242808</v>
      </c>
      <c r="BS226">
        <v>-5.3473399999999997E-2</v>
      </c>
      <c r="BT226">
        <v>0.2082051</v>
      </c>
      <c r="BU226">
        <v>0.19318440000000001</v>
      </c>
      <c r="BV226">
        <v>8.8489700000000004E-2</v>
      </c>
      <c r="BW226">
        <v>-1.07291E-2</v>
      </c>
      <c r="BX226">
        <v>-4.8958300000000003E-2</v>
      </c>
      <c r="BY226">
        <v>-5.5291999999999997E-3</v>
      </c>
      <c r="BZ226">
        <v>7.2406899999999996E-2</v>
      </c>
      <c r="CA226">
        <v>0.176479</v>
      </c>
      <c r="CB226">
        <v>0.24800800000000001</v>
      </c>
      <c r="CC226">
        <v>9.6186499999999994E-2</v>
      </c>
      <c r="CD226">
        <v>-0.1095257</v>
      </c>
      <c r="CE226">
        <v>-0.1733883</v>
      </c>
      <c r="CF226">
        <v>-0.25604779999999999</v>
      </c>
      <c r="CG226">
        <v>-0.33916960000000002</v>
      </c>
      <c r="CH226">
        <v>-0.3678536</v>
      </c>
      <c r="CI226">
        <v>-0.34058389999999999</v>
      </c>
      <c r="CJ226">
        <v>-0.2963383</v>
      </c>
      <c r="CK226">
        <v>-0.28640650000000001</v>
      </c>
      <c r="CL226" s="25">
        <v>1.3259000000000001E-3</v>
      </c>
      <c r="CM226" s="25">
        <v>1.2297E-3</v>
      </c>
      <c r="CN226" s="25">
        <v>1.1944E-3</v>
      </c>
      <c r="CO226" s="25">
        <v>1.2182E-3</v>
      </c>
      <c r="CP226" s="25">
        <v>1.4522999999999999E-3</v>
      </c>
      <c r="CQ226" s="25">
        <v>1.6488E-3</v>
      </c>
      <c r="CR226" s="25">
        <v>2.0888999999999999E-3</v>
      </c>
      <c r="CS226" s="25">
        <v>1.5594999999999999E-3</v>
      </c>
      <c r="CT226" s="25">
        <v>1.1448999999999999E-3</v>
      </c>
      <c r="CU226" s="25">
        <v>6.9939999999999998E-4</v>
      </c>
      <c r="CV226" s="25">
        <v>2.6219999999999998E-4</v>
      </c>
      <c r="CW226" s="25">
        <v>9.9699999999999998E-5</v>
      </c>
      <c r="CX226" s="25">
        <v>2.611E-4</v>
      </c>
      <c r="CY226" s="25">
        <v>8.4829999999999997E-4</v>
      </c>
      <c r="CZ226" s="25">
        <v>1.6336E-3</v>
      </c>
      <c r="DA226" s="25">
        <v>2.2607E-3</v>
      </c>
      <c r="DB226" s="25">
        <v>2.7631000000000001E-3</v>
      </c>
      <c r="DC226" s="25">
        <v>3.3452E-3</v>
      </c>
      <c r="DD226" s="25">
        <v>3.8298999999999998E-3</v>
      </c>
      <c r="DE226" s="25">
        <v>3.3029000000000001E-3</v>
      </c>
      <c r="DF226" s="25">
        <v>2.5485999999999998E-3</v>
      </c>
      <c r="DG226" s="25">
        <v>2.0868000000000002E-3</v>
      </c>
      <c r="DH226" s="25">
        <v>1.7454E-3</v>
      </c>
      <c r="DI226" s="25">
        <v>1.4806000000000001E-3</v>
      </c>
    </row>
    <row r="227" spans="1:113" x14ac:dyDescent="0.25">
      <c r="A227" t="str">
        <f t="shared" si="3"/>
        <v>All_All_All_Yes_All_0 to 199.99 kW_44060</v>
      </c>
      <c r="B227" t="s">
        <v>155</v>
      </c>
      <c r="C227" t="s">
        <v>224</v>
      </c>
      <c r="D227" t="s">
        <v>2</v>
      </c>
      <c r="E227" t="s">
        <v>2</v>
      </c>
      <c r="F227" t="s">
        <v>2</v>
      </c>
      <c r="G227" t="s">
        <v>207</v>
      </c>
      <c r="H227" t="s">
        <v>2</v>
      </c>
      <c r="I227" t="s">
        <v>212</v>
      </c>
      <c r="J227" s="11">
        <v>44060</v>
      </c>
      <c r="K227">
        <v>15</v>
      </c>
      <c r="L227">
        <v>18</v>
      </c>
      <c r="M227">
        <v>18</v>
      </c>
      <c r="N227">
        <v>0</v>
      </c>
      <c r="O227">
        <v>0</v>
      </c>
      <c r="P227">
        <v>0</v>
      </c>
      <c r="Q227">
        <v>0</v>
      </c>
      <c r="R227">
        <v>29.03097</v>
      </c>
      <c r="S227">
        <v>28.842500000000001</v>
      </c>
      <c r="T227">
        <v>26.36694</v>
      </c>
      <c r="U227">
        <v>26.14</v>
      </c>
      <c r="V227">
        <v>26.780280000000001</v>
      </c>
      <c r="W227">
        <v>27.86486</v>
      </c>
      <c r="X227">
        <v>31.56278</v>
      </c>
      <c r="Y227">
        <v>34.897500000000001</v>
      </c>
      <c r="Z227">
        <v>37.108609999999999</v>
      </c>
      <c r="AA227">
        <v>38.727220000000003</v>
      </c>
      <c r="AB227">
        <v>43.87236</v>
      </c>
      <c r="AC227">
        <v>47.692500000000003</v>
      </c>
      <c r="AD227">
        <v>50.374720000000003</v>
      </c>
      <c r="AE227">
        <v>52.273890000000002</v>
      </c>
      <c r="AF227">
        <v>53.536670000000001</v>
      </c>
      <c r="AG227">
        <v>53.346249999999998</v>
      </c>
      <c r="AH227">
        <v>48.00611</v>
      </c>
      <c r="AI227">
        <v>42.499029999999998</v>
      </c>
      <c r="AJ227">
        <v>43.863610000000001</v>
      </c>
      <c r="AK227">
        <v>43.128329999999998</v>
      </c>
      <c r="AL227">
        <v>37.80583</v>
      </c>
      <c r="AM227">
        <v>35.921810000000001</v>
      </c>
      <c r="AN227">
        <v>34.113750000000003</v>
      </c>
      <c r="AO227">
        <v>31.41236</v>
      </c>
      <c r="AP227">
        <v>71.311099999999996</v>
      </c>
      <c r="AQ227">
        <v>71.05556</v>
      </c>
      <c r="AR227">
        <v>70</v>
      </c>
      <c r="AS227">
        <v>69.888890000000004</v>
      </c>
      <c r="AT227">
        <v>70.677779999999998</v>
      </c>
      <c r="AU227">
        <v>71.7</v>
      </c>
      <c r="AV227">
        <v>72.677779999999998</v>
      </c>
      <c r="AW227">
        <v>75.311109999999999</v>
      </c>
      <c r="AX227">
        <v>77.233329999999995</v>
      </c>
      <c r="AY227">
        <v>78.977779999999996</v>
      </c>
      <c r="AZ227">
        <v>83.388890000000004</v>
      </c>
      <c r="BA227">
        <v>88.322220000000002</v>
      </c>
      <c r="BB227">
        <v>89.255549999999999</v>
      </c>
      <c r="BC227">
        <v>90.566670000000002</v>
      </c>
      <c r="BD227">
        <v>92.333340000000007</v>
      </c>
      <c r="BE227">
        <v>91.4</v>
      </c>
      <c r="BF227">
        <v>88.811109999999999</v>
      </c>
      <c r="BG227">
        <v>86.877780000000001</v>
      </c>
      <c r="BH227">
        <v>81.188890000000001</v>
      </c>
      <c r="BI227">
        <v>77</v>
      </c>
      <c r="BJ227">
        <v>74.5</v>
      </c>
      <c r="BK227">
        <v>73.177779999999998</v>
      </c>
      <c r="BL227">
        <v>72.477779999999996</v>
      </c>
      <c r="BM227">
        <v>72.099999999999994</v>
      </c>
      <c r="BN227">
        <v>-0.37218329999999999</v>
      </c>
      <c r="BO227">
        <v>-0.29854700000000001</v>
      </c>
      <c r="BP227">
        <v>-0.26630169999999997</v>
      </c>
      <c r="BQ227">
        <v>-0.22375980000000001</v>
      </c>
      <c r="BR227">
        <v>-0.2018036</v>
      </c>
      <c r="BS227">
        <v>-0.14721500000000001</v>
      </c>
      <c r="BT227">
        <v>1.2596899999999999E-2</v>
      </c>
      <c r="BU227">
        <v>-9.4895199999999999E-2</v>
      </c>
      <c r="BV227">
        <v>-0.28937309999999999</v>
      </c>
      <c r="BW227">
        <v>-0.20393810000000001</v>
      </c>
      <c r="BX227">
        <v>-9.5493000000000001E-3</v>
      </c>
      <c r="BY227">
        <v>-4.6471600000000002E-2</v>
      </c>
      <c r="BZ227">
        <v>0.1147995</v>
      </c>
      <c r="CA227">
        <v>0.2324349</v>
      </c>
      <c r="CB227">
        <v>0.27410250000000003</v>
      </c>
      <c r="CC227">
        <v>-1.6512200000000001E-2</v>
      </c>
      <c r="CD227">
        <v>-0.26529799999999998</v>
      </c>
      <c r="CE227">
        <v>-0.41499039999999998</v>
      </c>
      <c r="CF227">
        <v>-0.41685230000000001</v>
      </c>
      <c r="CG227">
        <v>-0.3953817</v>
      </c>
      <c r="CH227">
        <v>-0.42747059999999998</v>
      </c>
      <c r="CI227">
        <v>-0.41873379999999999</v>
      </c>
      <c r="CJ227">
        <v>-0.44160080000000002</v>
      </c>
      <c r="CK227">
        <v>-0.47238249999999998</v>
      </c>
      <c r="CL227" s="25">
        <v>0.1986097</v>
      </c>
      <c r="CM227" s="25">
        <v>6.61442E-2</v>
      </c>
      <c r="CN227" s="25">
        <v>9.6140100000000006E-2</v>
      </c>
      <c r="CO227" s="25">
        <v>0.1018715</v>
      </c>
      <c r="CP227" s="25">
        <v>0.1170026</v>
      </c>
      <c r="CQ227" s="25">
        <v>0.22049479999999999</v>
      </c>
      <c r="CR227" s="25">
        <v>0.1828003</v>
      </c>
      <c r="CS227" s="25">
        <v>0.2483419</v>
      </c>
      <c r="CT227" s="25">
        <v>0.13256560000000001</v>
      </c>
      <c r="CU227" s="25">
        <v>0.19744680000000001</v>
      </c>
      <c r="CV227" s="25">
        <v>7.76501E-2</v>
      </c>
      <c r="CW227" s="25">
        <v>2.2248400000000002E-2</v>
      </c>
      <c r="CX227" s="25">
        <v>4.92521E-2</v>
      </c>
      <c r="CY227" s="25">
        <v>0.20179330000000001</v>
      </c>
      <c r="CZ227" s="25">
        <v>0.60442379999999996</v>
      </c>
      <c r="DA227" s="25">
        <v>1.144447</v>
      </c>
      <c r="DB227" s="25">
        <v>0.4276354</v>
      </c>
      <c r="DC227" s="25">
        <v>1.908075</v>
      </c>
      <c r="DD227" s="25">
        <v>2.1051129999999998</v>
      </c>
      <c r="DE227" s="25">
        <v>0.72430629999999996</v>
      </c>
      <c r="DF227" s="25">
        <v>0.31469370000000002</v>
      </c>
      <c r="DG227" s="25">
        <v>8.2676200000000005E-2</v>
      </c>
      <c r="DH227" s="25">
        <v>6.8679699999999996E-2</v>
      </c>
      <c r="DI227" s="25">
        <v>0.12899189999999999</v>
      </c>
    </row>
    <row r="228" spans="1:113" x14ac:dyDescent="0.25">
      <c r="A228" t="str">
        <f t="shared" si="3"/>
        <v>All_All_All_Yes_All_0 to 199.99 kW_44061</v>
      </c>
      <c r="B228" t="s">
        <v>155</v>
      </c>
      <c r="C228" t="s">
        <v>224</v>
      </c>
      <c r="D228" t="s">
        <v>2</v>
      </c>
      <c r="E228" t="s">
        <v>2</v>
      </c>
      <c r="F228" t="s">
        <v>2</v>
      </c>
      <c r="G228" t="s">
        <v>207</v>
      </c>
      <c r="H228" t="s">
        <v>2</v>
      </c>
      <c r="I228" t="s">
        <v>212</v>
      </c>
      <c r="J228" s="11">
        <v>44061</v>
      </c>
      <c r="K228">
        <v>15</v>
      </c>
      <c r="L228">
        <v>18</v>
      </c>
      <c r="M228">
        <v>19</v>
      </c>
      <c r="N228">
        <v>0</v>
      </c>
      <c r="O228">
        <v>0</v>
      </c>
      <c r="P228">
        <v>0</v>
      </c>
      <c r="Q228">
        <v>0</v>
      </c>
      <c r="R228">
        <v>30.276050000000001</v>
      </c>
      <c r="S228">
        <v>30.137889999999999</v>
      </c>
      <c r="T228">
        <v>27.657630000000001</v>
      </c>
      <c r="U228">
        <v>26.984470000000002</v>
      </c>
      <c r="V228">
        <v>27.01079</v>
      </c>
      <c r="W228">
        <v>27.805530000000001</v>
      </c>
      <c r="X228">
        <v>32.743949999999998</v>
      </c>
      <c r="Y228">
        <v>35.871049999999997</v>
      </c>
      <c r="Z228">
        <v>37.198419999999999</v>
      </c>
      <c r="AA228">
        <v>41.915260000000004</v>
      </c>
      <c r="AB228">
        <v>52.579740000000001</v>
      </c>
      <c r="AC228">
        <v>57.408160000000002</v>
      </c>
      <c r="AD228">
        <v>60.806579999999997</v>
      </c>
      <c r="AE228">
        <v>58.922629999999998</v>
      </c>
      <c r="AF228">
        <v>56.013950000000001</v>
      </c>
      <c r="AG228">
        <v>55.697629999999997</v>
      </c>
      <c r="AH228">
        <v>52.055529999999997</v>
      </c>
      <c r="AI228">
        <v>44.800789999999999</v>
      </c>
      <c r="AJ228">
        <v>44.532629999999997</v>
      </c>
      <c r="AK228">
        <v>45.154209999999999</v>
      </c>
      <c r="AL228">
        <v>39.604999999999997</v>
      </c>
      <c r="AM228">
        <v>37.477110000000003</v>
      </c>
      <c r="AN228">
        <v>35.597110000000001</v>
      </c>
      <c r="AO228">
        <v>33.251579999999997</v>
      </c>
      <c r="AP228">
        <v>71.5</v>
      </c>
      <c r="AQ228">
        <v>71.400000000000006</v>
      </c>
      <c r="AR228">
        <v>71.233329999999995</v>
      </c>
      <c r="AS228">
        <v>71.844440000000006</v>
      </c>
      <c r="AT228">
        <v>72.333340000000007</v>
      </c>
      <c r="AU228">
        <v>72.744450000000001</v>
      </c>
      <c r="AV228">
        <v>73.777780000000007</v>
      </c>
      <c r="AW228">
        <v>78.566670000000002</v>
      </c>
      <c r="AX228">
        <v>82.277780000000007</v>
      </c>
      <c r="AY228">
        <v>89.655559999999994</v>
      </c>
      <c r="AZ228">
        <v>93.522220000000004</v>
      </c>
      <c r="BA228">
        <v>96.9</v>
      </c>
      <c r="BB228">
        <v>97.766670000000005</v>
      </c>
      <c r="BC228">
        <v>89.288889999999995</v>
      </c>
      <c r="BD228">
        <v>87.833340000000007</v>
      </c>
      <c r="BE228">
        <v>87.566670000000002</v>
      </c>
      <c r="BF228">
        <v>87.977779999999996</v>
      </c>
      <c r="BG228">
        <v>86</v>
      </c>
      <c r="BH228">
        <v>81.922229999999999</v>
      </c>
      <c r="BI228">
        <v>78.488889999999998</v>
      </c>
      <c r="BJ228">
        <v>76.322220000000002</v>
      </c>
      <c r="BK228">
        <v>75.044439999999994</v>
      </c>
      <c r="BL228">
        <v>74.255549999999999</v>
      </c>
      <c r="BM228">
        <v>73.266670000000005</v>
      </c>
      <c r="BN228">
        <v>-0.15381700000000001</v>
      </c>
      <c r="BO228">
        <v>-0.1562047</v>
      </c>
      <c r="BP228">
        <v>-0.1381452</v>
      </c>
      <c r="BQ228">
        <v>-0.1754057</v>
      </c>
      <c r="BR228">
        <v>-0.15029120000000001</v>
      </c>
      <c r="BS228">
        <v>-6.62296E-2</v>
      </c>
      <c r="BT228">
        <v>0.21792980000000001</v>
      </c>
      <c r="BU228">
        <v>0.2935451</v>
      </c>
      <c r="BV228">
        <v>5.8779499999999998E-2</v>
      </c>
      <c r="BW228">
        <v>-5.6996100000000001E-2</v>
      </c>
      <c r="BX228">
        <v>-9.8340800000000006E-2</v>
      </c>
      <c r="BY228">
        <v>2.2670000000000001E-4</v>
      </c>
      <c r="BZ228">
        <v>0.13447790000000001</v>
      </c>
      <c r="CA228">
        <v>0.37152689999999999</v>
      </c>
      <c r="CB228">
        <v>0.4956643</v>
      </c>
      <c r="CC228">
        <v>0.27799390000000002</v>
      </c>
      <c r="CD228">
        <v>-9.0876899999999997E-2</v>
      </c>
      <c r="CE228">
        <v>-0.2167403</v>
      </c>
      <c r="CF228">
        <v>-0.3552497</v>
      </c>
      <c r="CG228">
        <v>-0.41257670000000002</v>
      </c>
      <c r="CH228">
        <v>-0.4398125</v>
      </c>
      <c r="CI228">
        <v>-0.39869250000000001</v>
      </c>
      <c r="CJ228">
        <v>-0.36076560000000002</v>
      </c>
      <c r="CK228">
        <v>-0.31694250000000002</v>
      </c>
      <c r="CL228" s="25">
        <v>0.20288800000000001</v>
      </c>
      <c r="CM228" s="25">
        <v>8.2747399999999999E-2</v>
      </c>
      <c r="CN228" s="25">
        <v>0.110245</v>
      </c>
      <c r="CO228" s="25">
        <v>0.11573310000000001</v>
      </c>
      <c r="CP228" s="25">
        <v>0.1306553</v>
      </c>
      <c r="CQ228" s="25">
        <v>0.2177065</v>
      </c>
      <c r="CR228" s="25">
        <v>0.19199079999999999</v>
      </c>
      <c r="CS228" s="25">
        <v>0.24361369999999999</v>
      </c>
      <c r="CT228" s="25">
        <v>0.1318028</v>
      </c>
      <c r="CU228" s="25">
        <v>0.17987800000000001</v>
      </c>
      <c r="CV228" s="25">
        <v>7.0553699999999997E-2</v>
      </c>
      <c r="CW228" s="25">
        <v>2.13227E-2</v>
      </c>
      <c r="CX228" s="25">
        <v>4.6104899999999997E-2</v>
      </c>
      <c r="CY228" s="25">
        <v>0.1890116</v>
      </c>
      <c r="CZ228" s="25">
        <v>0.56861240000000002</v>
      </c>
      <c r="DA228" s="25">
        <v>1.075704</v>
      </c>
      <c r="DB228" s="25">
        <v>0.43065429999999999</v>
      </c>
      <c r="DC228" s="25">
        <v>1.742083</v>
      </c>
      <c r="DD228" s="25">
        <v>1.9119060000000001</v>
      </c>
      <c r="DE228" s="25">
        <v>0.69146090000000004</v>
      </c>
      <c r="DF228" s="25">
        <v>0.3190673</v>
      </c>
      <c r="DG228" s="25">
        <v>0.10316649999999999</v>
      </c>
      <c r="DH228" s="25">
        <v>8.0723900000000001E-2</v>
      </c>
      <c r="DI228" s="25">
        <v>0.1413548</v>
      </c>
    </row>
    <row r="229" spans="1:113" x14ac:dyDescent="0.25">
      <c r="A229" t="str">
        <f t="shared" si="3"/>
        <v>All_All_All_Yes_All_0 to 199.99 kW_44062</v>
      </c>
      <c r="B229" t="s">
        <v>155</v>
      </c>
      <c r="C229" t="s">
        <v>224</v>
      </c>
      <c r="D229" t="s">
        <v>2</v>
      </c>
      <c r="E229" t="s">
        <v>2</v>
      </c>
      <c r="F229" t="s">
        <v>2</v>
      </c>
      <c r="G229" t="s">
        <v>207</v>
      </c>
      <c r="H229" t="s">
        <v>2</v>
      </c>
      <c r="I229" t="s">
        <v>212</v>
      </c>
      <c r="J229" s="11">
        <v>44062</v>
      </c>
      <c r="K229">
        <v>15</v>
      </c>
      <c r="L229">
        <v>18</v>
      </c>
      <c r="M229">
        <v>19</v>
      </c>
      <c r="N229">
        <v>0</v>
      </c>
      <c r="O229">
        <v>0</v>
      </c>
      <c r="P229">
        <v>0</v>
      </c>
      <c r="Q229">
        <v>0</v>
      </c>
      <c r="R229">
        <v>31.728950000000001</v>
      </c>
      <c r="S229">
        <v>31.051839999999999</v>
      </c>
      <c r="T229">
        <v>29.106839999999998</v>
      </c>
      <c r="U229">
        <v>28.434740000000001</v>
      </c>
      <c r="V229">
        <v>27.837109999999999</v>
      </c>
      <c r="W229">
        <v>29.274999999999999</v>
      </c>
      <c r="X229">
        <v>34.301839999999999</v>
      </c>
      <c r="Y229">
        <v>36.323160000000001</v>
      </c>
      <c r="Z229">
        <v>38.18526</v>
      </c>
      <c r="AA229">
        <v>42.91263</v>
      </c>
      <c r="AB229">
        <v>50.271050000000002</v>
      </c>
      <c r="AC229">
        <v>53.599209999999999</v>
      </c>
      <c r="AD229">
        <v>54.884210000000003</v>
      </c>
      <c r="AE229">
        <v>56.51737</v>
      </c>
      <c r="AF229">
        <v>55.564210000000003</v>
      </c>
      <c r="AG229">
        <v>55.650260000000003</v>
      </c>
      <c r="AH229">
        <v>53.498420000000003</v>
      </c>
      <c r="AI229">
        <v>47.686839999999997</v>
      </c>
      <c r="AJ229">
        <v>46.968159999999997</v>
      </c>
      <c r="AK229">
        <v>46.197890000000001</v>
      </c>
      <c r="AL229">
        <v>41.164999999999999</v>
      </c>
      <c r="AM229">
        <v>38.213949999999997</v>
      </c>
      <c r="AN229">
        <v>35.336320000000001</v>
      </c>
      <c r="AO229">
        <v>33.178420000000003</v>
      </c>
      <c r="AP229">
        <v>73.111099999999993</v>
      </c>
      <c r="AQ229">
        <v>72.777780000000007</v>
      </c>
      <c r="AR229">
        <v>72.855549999999994</v>
      </c>
      <c r="AS229">
        <v>71.911109999999994</v>
      </c>
      <c r="AT229">
        <v>71.955560000000006</v>
      </c>
      <c r="AU229">
        <v>71.188890000000001</v>
      </c>
      <c r="AV229">
        <v>71.922229999999999</v>
      </c>
      <c r="AW229">
        <v>76.688890000000001</v>
      </c>
      <c r="AX229">
        <v>82.722219999999993</v>
      </c>
      <c r="AY229">
        <v>86.477779999999996</v>
      </c>
      <c r="AZ229">
        <v>89.155559999999994</v>
      </c>
      <c r="BA229">
        <v>91.55556</v>
      </c>
      <c r="BB229">
        <v>90.666659999999993</v>
      </c>
      <c r="BC229">
        <v>90.711110000000005</v>
      </c>
      <c r="BD229">
        <v>89.688890000000001</v>
      </c>
      <c r="BE229">
        <v>89.288889999999995</v>
      </c>
      <c r="BF229">
        <v>88.8</v>
      </c>
      <c r="BG229">
        <v>86.655559999999994</v>
      </c>
      <c r="BH229">
        <v>80.788889999999995</v>
      </c>
      <c r="BI229">
        <v>76.733329999999995</v>
      </c>
      <c r="BJ229">
        <v>75.155559999999994</v>
      </c>
      <c r="BK229">
        <v>74.588890000000006</v>
      </c>
      <c r="BL229">
        <v>73.344440000000006</v>
      </c>
      <c r="BM229">
        <v>73.044439999999994</v>
      </c>
      <c r="BN229">
        <v>-0.18122750000000001</v>
      </c>
      <c r="BO229">
        <v>-0.1834549</v>
      </c>
      <c r="BP229">
        <v>-0.16515189999999999</v>
      </c>
      <c r="BQ229">
        <v>-0.146873</v>
      </c>
      <c r="BR229">
        <v>-0.14209440000000001</v>
      </c>
      <c r="BS229">
        <v>-2.6706000000000001E-2</v>
      </c>
      <c r="BT229">
        <v>0.2294012</v>
      </c>
      <c r="BU229">
        <v>0.26417590000000002</v>
      </c>
      <c r="BV229">
        <v>8.6834700000000001E-2</v>
      </c>
      <c r="BW229">
        <v>-9.8075200000000001E-2</v>
      </c>
      <c r="BX229">
        <v>-9.0953599999999996E-2</v>
      </c>
      <c r="BY229">
        <v>-7.5330000000000004E-4</v>
      </c>
      <c r="BZ229">
        <v>0.13652739999999999</v>
      </c>
      <c r="CA229">
        <v>0.35208339999999999</v>
      </c>
      <c r="CB229">
        <v>0.46203810000000001</v>
      </c>
      <c r="CC229" s="25">
        <v>0.24254300000000001</v>
      </c>
      <c r="CD229">
        <v>-9.2657900000000001E-2</v>
      </c>
      <c r="CE229">
        <v>-0.23235890000000001</v>
      </c>
      <c r="CF229">
        <v>-0.27665960000000001</v>
      </c>
      <c r="CG229">
        <v>-0.35012989999999999</v>
      </c>
      <c r="CH229">
        <v>-0.36995220000000001</v>
      </c>
      <c r="CI229">
        <v>-0.37031629999999999</v>
      </c>
      <c r="CJ229">
        <v>-0.30646269999999998</v>
      </c>
      <c r="CK229">
        <v>-0.28981600000000002</v>
      </c>
      <c r="CL229" s="25">
        <v>0.19440460000000001</v>
      </c>
      <c r="CM229" s="25">
        <v>7.5724799999999995E-2</v>
      </c>
      <c r="CN229" s="25">
        <v>0.1038004</v>
      </c>
      <c r="CO229" s="25">
        <v>0.10937959999999999</v>
      </c>
      <c r="CP229" s="25">
        <v>0.1217683</v>
      </c>
      <c r="CQ229" s="25">
        <v>0.21113480000000001</v>
      </c>
      <c r="CR229" s="25">
        <v>0.18102019999999999</v>
      </c>
      <c r="CS229" s="25">
        <v>0.2337852</v>
      </c>
      <c r="CT229" s="25">
        <v>0.12673110000000001</v>
      </c>
      <c r="CU229" s="25">
        <v>0.18147859999999999</v>
      </c>
      <c r="CV229" s="25">
        <v>7.09698E-2</v>
      </c>
      <c r="CW229" s="25">
        <v>2.1233700000000001E-2</v>
      </c>
      <c r="CX229" s="25">
        <v>4.5955900000000001E-2</v>
      </c>
      <c r="CY229" s="25">
        <v>0.18933420000000001</v>
      </c>
      <c r="CZ229" s="25">
        <v>0.5534521</v>
      </c>
      <c r="DA229" s="25">
        <v>1.038065</v>
      </c>
      <c r="DB229" s="25">
        <v>0.39485619999999999</v>
      </c>
      <c r="DC229" s="25">
        <v>1.7109049999999999</v>
      </c>
      <c r="DD229" s="25">
        <v>1.885038</v>
      </c>
      <c r="DE229" s="25">
        <v>0.65730489999999997</v>
      </c>
      <c r="DF229" s="25">
        <v>0.28884660000000001</v>
      </c>
      <c r="DG229" s="25">
        <v>8.4676399999999999E-2</v>
      </c>
      <c r="DH229" s="25">
        <v>6.7227400000000007E-2</v>
      </c>
      <c r="DI229" s="25">
        <v>0.1305066</v>
      </c>
    </row>
    <row r="230" spans="1:113" x14ac:dyDescent="0.25">
      <c r="A230" t="str">
        <f t="shared" si="3"/>
        <v>All_All_All_Yes_All_0 to 199.99 kW_44063</v>
      </c>
      <c r="B230" t="s">
        <v>155</v>
      </c>
      <c r="C230" t="s">
        <v>224</v>
      </c>
      <c r="D230" t="s">
        <v>2</v>
      </c>
      <c r="E230" t="s">
        <v>2</v>
      </c>
      <c r="F230" t="s">
        <v>2</v>
      </c>
      <c r="G230" t="s">
        <v>207</v>
      </c>
      <c r="H230" t="s">
        <v>2</v>
      </c>
      <c r="I230" t="s">
        <v>212</v>
      </c>
      <c r="J230" s="11">
        <v>44063</v>
      </c>
      <c r="K230">
        <v>15</v>
      </c>
      <c r="L230">
        <v>18</v>
      </c>
      <c r="M230">
        <v>19</v>
      </c>
      <c r="N230">
        <v>0</v>
      </c>
      <c r="O230">
        <v>0</v>
      </c>
      <c r="P230">
        <v>0</v>
      </c>
      <c r="Q230">
        <v>0</v>
      </c>
      <c r="R230">
        <v>31.84684</v>
      </c>
      <c r="S230">
        <v>31.82658</v>
      </c>
      <c r="T230">
        <v>29.24474</v>
      </c>
      <c r="U230">
        <v>29.18289</v>
      </c>
      <c r="V230">
        <v>28.792369999999998</v>
      </c>
      <c r="W230">
        <v>30.236049999999999</v>
      </c>
      <c r="X230">
        <v>34.498159999999999</v>
      </c>
      <c r="Y230">
        <v>36.549210000000002</v>
      </c>
      <c r="Z230">
        <v>38.29974</v>
      </c>
      <c r="AA230">
        <v>42.780259999999998</v>
      </c>
      <c r="AB230">
        <v>51.942369999999997</v>
      </c>
      <c r="AC230">
        <v>55.042110000000001</v>
      </c>
      <c r="AD230">
        <v>57.59158</v>
      </c>
      <c r="AE230">
        <v>58.766579999999998</v>
      </c>
      <c r="AF230">
        <v>57.287370000000003</v>
      </c>
      <c r="AG230">
        <v>56.139470000000003</v>
      </c>
      <c r="AH230">
        <v>51.059469999999997</v>
      </c>
      <c r="AI230">
        <v>44.908679999999997</v>
      </c>
      <c r="AJ230">
        <v>44.86974</v>
      </c>
      <c r="AK230">
        <v>45.37632</v>
      </c>
      <c r="AL230">
        <v>41.025790000000001</v>
      </c>
      <c r="AM230">
        <v>37.994210000000002</v>
      </c>
      <c r="AN230">
        <v>35.307110000000002</v>
      </c>
      <c r="AO230">
        <v>32.654739999999997</v>
      </c>
      <c r="AP230">
        <v>72</v>
      </c>
      <c r="AQ230">
        <v>71.111109999999996</v>
      </c>
      <c r="AR230">
        <v>71</v>
      </c>
      <c r="AS230">
        <v>71.411109999999994</v>
      </c>
      <c r="AT230">
        <v>70.455560000000006</v>
      </c>
      <c r="AU230">
        <v>71.088890000000006</v>
      </c>
      <c r="AV230">
        <v>71.455560000000006</v>
      </c>
      <c r="AW230">
        <v>74.3</v>
      </c>
      <c r="AX230">
        <v>79.477779999999996</v>
      </c>
      <c r="AY230">
        <v>85.088890000000006</v>
      </c>
      <c r="AZ230">
        <v>87.966669999999993</v>
      </c>
      <c r="BA230">
        <v>88.711110000000005</v>
      </c>
      <c r="BB230">
        <v>90.588890000000006</v>
      </c>
      <c r="BC230">
        <v>92.566670000000002</v>
      </c>
      <c r="BD230">
        <v>92.611109999999996</v>
      </c>
      <c r="BE230">
        <v>88.566670000000002</v>
      </c>
      <c r="BF230">
        <v>82.088890000000006</v>
      </c>
      <c r="BG230">
        <v>79.155559999999994</v>
      </c>
      <c r="BH230">
        <v>76.844440000000006</v>
      </c>
      <c r="BI230">
        <v>74.955560000000006</v>
      </c>
      <c r="BJ230">
        <v>72.5</v>
      </c>
      <c r="BK230">
        <v>71.888890000000004</v>
      </c>
      <c r="BL230">
        <v>71.766670000000005</v>
      </c>
      <c r="BM230">
        <v>70.711110000000005</v>
      </c>
      <c r="BN230">
        <v>-0.13507839999999999</v>
      </c>
      <c r="BO230">
        <v>-8.8803599999999996E-2</v>
      </c>
      <c r="BP230">
        <v>-7.8703599999999999E-2</v>
      </c>
      <c r="BQ230">
        <v>-0.1333568</v>
      </c>
      <c r="BR230">
        <v>-8.5554500000000006E-2</v>
      </c>
      <c r="BS230">
        <v>-1.56905E-2</v>
      </c>
      <c r="BT230">
        <v>0.25271480000000002</v>
      </c>
      <c r="BU230">
        <v>0.22317480000000001</v>
      </c>
      <c r="BV230">
        <v>-2.71712E-2</v>
      </c>
      <c r="BW230">
        <v>-0.119445</v>
      </c>
      <c r="BX230">
        <v>-8.8030800000000006E-2</v>
      </c>
      <c r="BY230">
        <v>-1.7914000000000001E-3</v>
      </c>
      <c r="BZ230">
        <v>0.13705049999999999</v>
      </c>
      <c r="CA230">
        <v>0.35384270000000001</v>
      </c>
      <c r="CB230">
        <v>0.40979389999999999</v>
      </c>
      <c r="CC230">
        <v>0.24617629999999999</v>
      </c>
      <c r="CD230">
        <v>5.2676599999999997E-2</v>
      </c>
      <c r="CE230">
        <v>4.7330000000000002E-3</v>
      </c>
      <c r="CF230">
        <v>-3.9354E-2</v>
      </c>
      <c r="CG230">
        <v>-0.3002203</v>
      </c>
      <c r="CH230">
        <v>-0.25143860000000001</v>
      </c>
      <c r="CI230">
        <v>-0.20745440000000001</v>
      </c>
      <c r="CJ230">
        <v>-0.21150060000000001</v>
      </c>
      <c r="CK230">
        <v>-0.19296740000000001</v>
      </c>
      <c r="CL230" s="25">
        <v>7.94739E-2</v>
      </c>
      <c r="CM230" s="25">
        <v>7.6885499999999996E-2</v>
      </c>
      <c r="CN230" s="25">
        <v>8.0643699999999999E-2</v>
      </c>
      <c r="CO230" s="25">
        <v>9.4904299999999997E-2</v>
      </c>
      <c r="CP230" s="25">
        <v>0.112247</v>
      </c>
      <c r="CQ230" s="25">
        <v>0.13152130000000001</v>
      </c>
      <c r="CR230" s="25">
        <v>0.1053796</v>
      </c>
      <c r="CS230" s="25">
        <v>7.6416300000000006E-2</v>
      </c>
      <c r="CT230" s="25">
        <v>6.9212700000000002E-2</v>
      </c>
      <c r="CU230" s="25">
        <v>4.4369199999999998E-2</v>
      </c>
      <c r="CV230" s="25">
        <v>1.67507E-2</v>
      </c>
      <c r="CW230" s="25">
        <v>5.6937000000000003E-3</v>
      </c>
      <c r="CX230" s="25">
        <v>1.75541E-2</v>
      </c>
      <c r="CY230" s="25">
        <v>6.7946599999999996E-2</v>
      </c>
      <c r="CZ230" s="25">
        <v>0.1870889</v>
      </c>
      <c r="DA230" s="25">
        <v>0.22435949999999999</v>
      </c>
      <c r="DB230" s="25">
        <v>0.21998039999999999</v>
      </c>
      <c r="DC230" s="25">
        <v>0.2503416</v>
      </c>
      <c r="DD230" s="25">
        <v>0.2205231</v>
      </c>
      <c r="DE230" s="25">
        <v>0.2085407</v>
      </c>
      <c r="DF230" s="25">
        <v>0.1648984</v>
      </c>
      <c r="DG230" s="25">
        <v>7.3642700000000005E-2</v>
      </c>
      <c r="DH230" s="25">
        <v>5.6217900000000001E-2</v>
      </c>
      <c r="DI230" s="25">
        <v>0.12060129999999999</v>
      </c>
    </row>
    <row r="231" spans="1:113" x14ac:dyDescent="0.25">
      <c r="A231" t="str">
        <f t="shared" si="3"/>
        <v>All_All_All_Yes_All_0 to 199.99 kW_44079</v>
      </c>
      <c r="B231" t="s">
        <v>155</v>
      </c>
      <c r="C231" t="s">
        <v>224</v>
      </c>
      <c r="D231" t="s">
        <v>2</v>
      </c>
      <c r="E231" t="s">
        <v>2</v>
      </c>
      <c r="F231" t="s">
        <v>2</v>
      </c>
      <c r="G231" t="s">
        <v>207</v>
      </c>
      <c r="H231" t="s">
        <v>2</v>
      </c>
      <c r="I231" t="s">
        <v>212</v>
      </c>
      <c r="J231" s="11">
        <v>44079</v>
      </c>
      <c r="K231">
        <v>15</v>
      </c>
      <c r="L231">
        <v>18</v>
      </c>
      <c r="M231">
        <v>19</v>
      </c>
      <c r="N231">
        <v>0</v>
      </c>
      <c r="O231">
        <v>0</v>
      </c>
      <c r="P231">
        <v>0</v>
      </c>
      <c r="Q231">
        <v>0</v>
      </c>
      <c r="R231">
        <v>33.099469999999997</v>
      </c>
      <c r="S231">
        <v>31.35737</v>
      </c>
      <c r="T231">
        <v>28.762630000000001</v>
      </c>
      <c r="U231">
        <v>28.046320000000001</v>
      </c>
      <c r="V231">
        <v>28.48237</v>
      </c>
      <c r="W231">
        <v>27.824210000000001</v>
      </c>
      <c r="X231">
        <v>27.345790000000001</v>
      </c>
      <c r="Y231">
        <v>26.53079</v>
      </c>
      <c r="Z231">
        <v>31.951049999999999</v>
      </c>
      <c r="AA231">
        <v>43.495530000000002</v>
      </c>
      <c r="AB231">
        <v>51.962110000000003</v>
      </c>
      <c r="AC231">
        <v>56.788420000000002</v>
      </c>
      <c r="AD231">
        <v>59.860259999999997</v>
      </c>
      <c r="AE231">
        <v>59.304740000000002</v>
      </c>
      <c r="AF231">
        <v>58.796320000000001</v>
      </c>
      <c r="AG231">
        <v>59.399470000000001</v>
      </c>
      <c r="AH231">
        <v>57.672629999999998</v>
      </c>
      <c r="AI231">
        <v>57.68289</v>
      </c>
      <c r="AJ231">
        <v>55.347630000000002</v>
      </c>
      <c r="AK231">
        <v>56.232889999999998</v>
      </c>
      <c r="AL231">
        <v>52.595260000000003</v>
      </c>
      <c r="AM231">
        <v>42.592370000000003</v>
      </c>
      <c r="AN231">
        <v>37.781579999999998</v>
      </c>
      <c r="AO231">
        <v>36.653680000000001</v>
      </c>
      <c r="AP231">
        <v>70.3</v>
      </c>
      <c r="AQ231">
        <v>69.94444</v>
      </c>
      <c r="AR231">
        <v>69.188890000000001</v>
      </c>
      <c r="AS231">
        <v>68.466669999999993</v>
      </c>
      <c r="AT231">
        <v>69.466669999999993</v>
      </c>
      <c r="AU231">
        <v>69.544439999999994</v>
      </c>
      <c r="AV231">
        <v>69.711110000000005</v>
      </c>
      <c r="AW231">
        <v>75.466669999999993</v>
      </c>
      <c r="AX231">
        <v>83.311109999999999</v>
      </c>
      <c r="AY231">
        <v>89.755549999999999</v>
      </c>
      <c r="AZ231">
        <v>96.988889999999998</v>
      </c>
      <c r="BA231">
        <v>100.2</v>
      </c>
      <c r="BB231">
        <v>102.4444</v>
      </c>
      <c r="BC231">
        <v>103.0333</v>
      </c>
      <c r="BD231">
        <v>102.3222</v>
      </c>
      <c r="BE231">
        <v>101.4333</v>
      </c>
      <c r="BF231">
        <v>99.666659999999993</v>
      </c>
      <c r="BG231">
        <v>94.977779999999996</v>
      </c>
      <c r="BH231">
        <v>90.988889999999998</v>
      </c>
      <c r="BI231">
        <v>86.255549999999999</v>
      </c>
      <c r="BJ231">
        <v>83.166659999999993</v>
      </c>
      <c r="BK231">
        <v>79.044439999999994</v>
      </c>
      <c r="BL231">
        <v>77.644450000000006</v>
      </c>
      <c r="BM231">
        <v>76.400000000000006</v>
      </c>
      <c r="BN231">
        <v>-0.16764809999999999</v>
      </c>
      <c r="BO231">
        <v>-0.14523549999999999</v>
      </c>
      <c r="BP231">
        <v>-0.1065377</v>
      </c>
      <c r="BQ231">
        <v>-9.8756099999999999E-2</v>
      </c>
      <c r="BR231">
        <v>-0.1079019</v>
      </c>
      <c r="BS231">
        <v>-2.5683399999999999E-2</v>
      </c>
      <c r="BT231">
        <v>0.2121653</v>
      </c>
      <c r="BU231">
        <v>0.22504479999999999</v>
      </c>
      <c r="BV231">
        <v>7.9971500000000001E-2</v>
      </c>
      <c r="BW231">
        <v>-6.9257399999999997E-2</v>
      </c>
      <c r="BX231">
        <v>-0.1038438</v>
      </c>
      <c r="BY231">
        <v>4.4013000000000004E-3</v>
      </c>
      <c r="BZ231">
        <v>0.1157835</v>
      </c>
      <c r="CA231">
        <v>0.33068789999999998</v>
      </c>
      <c r="CB231">
        <v>0.1910086</v>
      </c>
      <c r="CC231">
        <v>-5.5599500000000003E-2</v>
      </c>
      <c r="CD231">
        <v>-0.3269842</v>
      </c>
      <c r="CE231">
        <v>-0.47827259999999999</v>
      </c>
      <c r="CF231">
        <v>-0.97410390000000002</v>
      </c>
      <c r="CG231">
        <v>-0.73181989999999997</v>
      </c>
      <c r="CH231">
        <v>-0.80234360000000005</v>
      </c>
      <c r="CI231">
        <v>-0.63412789999999997</v>
      </c>
      <c r="CJ231">
        <v>-0.62627239999999995</v>
      </c>
      <c r="CK231">
        <v>-0.50134239999999997</v>
      </c>
      <c r="CL231" s="25">
        <v>0.10413020000000001</v>
      </c>
      <c r="CM231" s="25">
        <v>9.6977900000000006E-2</v>
      </c>
      <c r="CN231" s="25">
        <v>9.6990499999999993E-2</v>
      </c>
      <c r="CO231" s="25">
        <v>0.105806</v>
      </c>
      <c r="CP231" s="25">
        <v>0.1267142</v>
      </c>
      <c r="CQ231" s="25">
        <v>0.12684280000000001</v>
      </c>
      <c r="CR231" s="25">
        <v>0.11316469999999999</v>
      </c>
      <c r="CS231" s="25">
        <v>8.5804199999999997E-2</v>
      </c>
      <c r="CT231" s="25">
        <v>6.4828200000000002E-2</v>
      </c>
      <c r="CU231" s="25">
        <v>3.1905299999999998E-2</v>
      </c>
      <c r="CV231" s="25">
        <v>1.23698E-2</v>
      </c>
      <c r="CW231" s="25">
        <v>4.6569000000000003E-3</v>
      </c>
      <c r="CX231" s="25">
        <v>1.2981700000000001E-2</v>
      </c>
      <c r="CY231" s="25">
        <v>4.6631499999999999E-2</v>
      </c>
      <c r="CZ231" s="25">
        <v>0.12652720000000001</v>
      </c>
      <c r="DA231" s="25">
        <v>0.16566410000000001</v>
      </c>
      <c r="DB231" s="25">
        <v>0.21024290000000001</v>
      </c>
      <c r="DC231" s="25">
        <v>0.26285730000000002</v>
      </c>
      <c r="DD231" s="25">
        <v>0.27658369999999999</v>
      </c>
      <c r="DE231" s="25">
        <v>0.28163939999999998</v>
      </c>
      <c r="DF231" s="25">
        <v>0.25378849999999997</v>
      </c>
      <c r="DG231" s="25">
        <v>0.14101230000000001</v>
      </c>
      <c r="DH231" s="25">
        <v>0.1126643</v>
      </c>
      <c r="DI231" s="25">
        <v>0.14881559999999999</v>
      </c>
    </row>
    <row r="232" spans="1:113" x14ac:dyDescent="0.25">
      <c r="A232" t="str">
        <f t="shared" si="3"/>
        <v>All_All_All_Yes_All_0 to 199.99 kW_44080</v>
      </c>
      <c r="B232" t="s">
        <v>155</v>
      </c>
      <c r="C232" t="s">
        <v>224</v>
      </c>
      <c r="D232" t="s">
        <v>2</v>
      </c>
      <c r="E232" t="s">
        <v>2</v>
      </c>
      <c r="F232" t="s">
        <v>2</v>
      </c>
      <c r="G232" t="s">
        <v>207</v>
      </c>
      <c r="H232" t="s">
        <v>2</v>
      </c>
      <c r="I232" t="s">
        <v>212</v>
      </c>
      <c r="J232" s="11">
        <v>44080</v>
      </c>
      <c r="K232">
        <v>15</v>
      </c>
      <c r="L232">
        <v>18</v>
      </c>
      <c r="M232">
        <v>19</v>
      </c>
      <c r="N232">
        <v>0</v>
      </c>
      <c r="O232">
        <v>0</v>
      </c>
      <c r="P232">
        <v>0</v>
      </c>
      <c r="Q232">
        <v>0</v>
      </c>
      <c r="R232">
        <v>35.60342</v>
      </c>
      <c r="S232">
        <v>34.170259999999999</v>
      </c>
      <c r="T232">
        <v>31.78105</v>
      </c>
      <c r="U232">
        <v>31.06026</v>
      </c>
      <c r="V232">
        <v>30.625530000000001</v>
      </c>
      <c r="W232">
        <v>30.37079</v>
      </c>
      <c r="X232">
        <v>28.84526</v>
      </c>
      <c r="Y232">
        <v>28.416049999999998</v>
      </c>
      <c r="Z232">
        <v>33.641579999999998</v>
      </c>
      <c r="AA232">
        <v>42.709739999999996</v>
      </c>
      <c r="AB232">
        <v>55.704999999999998</v>
      </c>
      <c r="AC232">
        <v>62.099469999999997</v>
      </c>
      <c r="AD232">
        <v>62.865259999999999</v>
      </c>
      <c r="AE232">
        <v>62.954210000000003</v>
      </c>
      <c r="AF232">
        <v>63.42342</v>
      </c>
      <c r="AG232">
        <v>64.230260000000001</v>
      </c>
      <c r="AH232">
        <v>63.381839999999997</v>
      </c>
      <c r="AI232">
        <v>59.679740000000002</v>
      </c>
      <c r="AJ232">
        <v>57.910260000000001</v>
      </c>
      <c r="AK232">
        <v>53.128419999999998</v>
      </c>
      <c r="AL232">
        <v>45.964469999999999</v>
      </c>
      <c r="AM232">
        <v>41.561320000000002</v>
      </c>
      <c r="AN232">
        <v>39.034210000000002</v>
      </c>
      <c r="AO232">
        <v>36.953679999999999</v>
      </c>
      <c r="AP232">
        <v>76.022199999999998</v>
      </c>
      <c r="AQ232">
        <v>74.877780000000001</v>
      </c>
      <c r="AR232">
        <v>72.788889999999995</v>
      </c>
      <c r="AS232">
        <v>72.855549999999994</v>
      </c>
      <c r="AT232">
        <v>73.122219999999999</v>
      </c>
      <c r="AU232">
        <v>73.288889999999995</v>
      </c>
      <c r="AV232">
        <v>73.688890000000001</v>
      </c>
      <c r="AW232">
        <v>82.644450000000006</v>
      </c>
      <c r="AX232">
        <v>91.05556</v>
      </c>
      <c r="AY232">
        <v>99.611109999999996</v>
      </c>
      <c r="AZ232">
        <v>104.2778</v>
      </c>
      <c r="BA232">
        <v>105.7444</v>
      </c>
      <c r="BB232">
        <v>105.0333</v>
      </c>
      <c r="BC232">
        <v>106.15560000000001</v>
      </c>
      <c r="BD232">
        <v>105.1889</v>
      </c>
      <c r="BE232">
        <v>103.0333</v>
      </c>
      <c r="BF232">
        <v>99.311109999999999</v>
      </c>
      <c r="BG232">
        <v>95.633330000000001</v>
      </c>
      <c r="BH232">
        <v>88.155559999999994</v>
      </c>
      <c r="BI232">
        <v>82.711110000000005</v>
      </c>
      <c r="BJ232">
        <v>79.688890000000001</v>
      </c>
      <c r="BK232">
        <v>77.366669999999999</v>
      </c>
      <c r="BL232">
        <v>75.488889999999998</v>
      </c>
      <c r="BM232">
        <v>73.44444</v>
      </c>
      <c r="BN232">
        <v>-0.46917189999999998</v>
      </c>
      <c r="BO232">
        <v>-0.40162310000000001</v>
      </c>
      <c r="BP232">
        <v>-0.28910039999999998</v>
      </c>
      <c r="BQ232">
        <v>-0.32889459999999998</v>
      </c>
      <c r="BR232">
        <v>-0.29476360000000001</v>
      </c>
      <c r="BS232">
        <v>-0.1081198</v>
      </c>
      <c r="BT232">
        <v>0.1141127</v>
      </c>
      <c r="BU232">
        <v>0.17981150000000001</v>
      </c>
      <c r="BV232">
        <v>0.19220970000000001</v>
      </c>
      <c r="BW232">
        <v>5.7015299999999998E-2</v>
      </c>
      <c r="BX232">
        <v>-6.1067400000000001E-2</v>
      </c>
      <c r="BY232">
        <v>-3.84578E-2</v>
      </c>
      <c r="BZ232">
        <v>0.1125645</v>
      </c>
      <c r="CA232">
        <v>0.2493522</v>
      </c>
      <c r="CB232">
        <v>0.15573819999999999</v>
      </c>
      <c r="CC232">
        <v>-9.2130900000000002E-2</v>
      </c>
      <c r="CD232">
        <v>-0.34847070000000002</v>
      </c>
      <c r="CE232">
        <v>-0.56500170000000005</v>
      </c>
      <c r="CF232">
        <v>-0.79997379999999996</v>
      </c>
      <c r="CG232">
        <v>-0.61490990000000001</v>
      </c>
      <c r="CH232">
        <v>-0.65375510000000003</v>
      </c>
      <c r="CI232">
        <v>-0.65036640000000001</v>
      </c>
      <c r="CJ232">
        <v>-0.53700349999999997</v>
      </c>
      <c r="CK232">
        <v>-0.45743349999999999</v>
      </c>
      <c r="CL232" s="25">
        <v>0.11283219999999999</v>
      </c>
      <c r="CM232" s="25">
        <v>0.1030409</v>
      </c>
      <c r="CN232" s="25">
        <v>0.102127</v>
      </c>
      <c r="CO232" s="25">
        <v>0.1140729</v>
      </c>
      <c r="CP232" s="25">
        <v>0.14140440000000001</v>
      </c>
      <c r="CQ232" s="25">
        <v>0.13281809999999999</v>
      </c>
      <c r="CR232" s="25">
        <v>0.12772910000000001</v>
      </c>
      <c r="CS232" s="25">
        <v>9.1547000000000003E-2</v>
      </c>
      <c r="CT232" s="25">
        <v>7.3157799999999995E-2</v>
      </c>
      <c r="CU232" s="25">
        <v>3.7404100000000003E-2</v>
      </c>
      <c r="CV232" s="25">
        <v>1.23549E-2</v>
      </c>
      <c r="CW232" s="25">
        <v>4.5767999999999998E-3</v>
      </c>
      <c r="CX232" s="25">
        <v>1.35116E-2</v>
      </c>
      <c r="CY232" s="25">
        <v>5.3692999999999998E-2</v>
      </c>
      <c r="CZ232" s="25">
        <v>0.12888869999999999</v>
      </c>
      <c r="DA232" s="25">
        <v>0.1735302</v>
      </c>
      <c r="DB232" s="25">
        <v>0.22015850000000001</v>
      </c>
      <c r="DC232" s="25">
        <v>0.2560636</v>
      </c>
      <c r="DD232" s="25">
        <v>0.27013340000000002</v>
      </c>
      <c r="DE232" s="25">
        <v>0.260654</v>
      </c>
      <c r="DF232" s="25">
        <v>0.2174528</v>
      </c>
      <c r="DG232" s="25">
        <v>0.13103190000000001</v>
      </c>
      <c r="DH232" s="25">
        <v>0.1106559</v>
      </c>
      <c r="DI232" s="25">
        <v>0.14112250000000001</v>
      </c>
    </row>
    <row r="233" spans="1:113" x14ac:dyDescent="0.25">
      <c r="A233" t="str">
        <f t="shared" si="3"/>
        <v>All_All_All_Yes_All_0 to 199.99 kW_44081</v>
      </c>
      <c r="B233" t="s">
        <v>155</v>
      </c>
      <c r="C233" t="s">
        <v>224</v>
      </c>
      <c r="D233" t="s">
        <v>2</v>
      </c>
      <c r="E233" t="s">
        <v>2</v>
      </c>
      <c r="F233" t="s">
        <v>2</v>
      </c>
      <c r="G233" t="s">
        <v>207</v>
      </c>
      <c r="H233" t="s">
        <v>2</v>
      </c>
      <c r="I233" t="s">
        <v>212</v>
      </c>
      <c r="J233" s="11">
        <v>44081</v>
      </c>
      <c r="K233">
        <v>15</v>
      </c>
      <c r="L233">
        <v>18</v>
      </c>
      <c r="M233">
        <v>19</v>
      </c>
      <c r="N233">
        <v>0</v>
      </c>
      <c r="O233">
        <v>0</v>
      </c>
      <c r="P233">
        <v>0</v>
      </c>
      <c r="Q233">
        <v>0</v>
      </c>
      <c r="R233">
        <v>34.643419999999999</v>
      </c>
      <c r="S233">
        <v>33.338160000000002</v>
      </c>
      <c r="T233">
        <v>30.226839999999999</v>
      </c>
      <c r="U233">
        <v>29.587630000000001</v>
      </c>
      <c r="V233">
        <v>28.595790000000001</v>
      </c>
      <c r="W233">
        <v>28.57132</v>
      </c>
      <c r="X233">
        <v>29.373159999999999</v>
      </c>
      <c r="Y233">
        <v>30.97289</v>
      </c>
      <c r="Z233">
        <v>34.755789999999998</v>
      </c>
      <c r="AA233">
        <v>44.656579999999998</v>
      </c>
      <c r="AB233">
        <v>47.90211</v>
      </c>
      <c r="AC233">
        <v>50.716050000000003</v>
      </c>
      <c r="AD233">
        <v>50.633420000000001</v>
      </c>
      <c r="AE233">
        <v>50.596580000000003</v>
      </c>
      <c r="AF233">
        <v>50.379739999999998</v>
      </c>
      <c r="AG233">
        <v>49.139209999999999</v>
      </c>
      <c r="AH233">
        <v>47.553420000000003</v>
      </c>
      <c r="AI233">
        <v>48.037889999999997</v>
      </c>
      <c r="AJ233">
        <v>48.169739999999997</v>
      </c>
      <c r="AK233">
        <v>48.528419999999997</v>
      </c>
      <c r="AL233">
        <v>43.083680000000001</v>
      </c>
      <c r="AM233">
        <v>36.222630000000002</v>
      </c>
      <c r="AN233">
        <v>32.877369999999999</v>
      </c>
      <c r="AO233">
        <v>32.199469999999998</v>
      </c>
      <c r="AP233">
        <v>71.599999999999994</v>
      </c>
      <c r="AQ233">
        <v>70.988889999999998</v>
      </c>
      <c r="AR233">
        <v>69.655559999999994</v>
      </c>
      <c r="AS233">
        <v>68.744450000000001</v>
      </c>
      <c r="AT233">
        <v>68.166659999999993</v>
      </c>
      <c r="AU233">
        <v>67.433329999999998</v>
      </c>
      <c r="AV233">
        <v>66.922229999999999</v>
      </c>
      <c r="AW233">
        <v>72.55556</v>
      </c>
      <c r="AX233">
        <v>75.666659999999993</v>
      </c>
      <c r="AY233">
        <v>80.744450000000001</v>
      </c>
      <c r="AZ233">
        <v>84.333340000000007</v>
      </c>
      <c r="BA233">
        <v>84.622219999999999</v>
      </c>
      <c r="BB233">
        <v>84.722219999999993</v>
      </c>
      <c r="BC233">
        <v>83.844440000000006</v>
      </c>
      <c r="BD233">
        <v>82.55556</v>
      </c>
      <c r="BE233">
        <v>80.8</v>
      </c>
      <c r="BF233">
        <v>79.755549999999999</v>
      </c>
      <c r="BG233">
        <v>76.366669999999999</v>
      </c>
      <c r="BH233">
        <v>73.333340000000007</v>
      </c>
      <c r="BI233">
        <v>71.666659999999993</v>
      </c>
      <c r="BJ233">
        <v>71.266670000000005</v>
      </c>
      <c r="BK233">
        <v>70.811109999999999</v>
      </c>
      <c r="BL233">
        <v>70.099999999999994</v>
      </c>
      <c r="BM233">
        <v>69.844440000000006</v>
      </c>
      <c r="BN233">
        <v>-0.26500299999999999</v>
      </c>
      <c r="BO233">
        <v>-0.2302495</v>
      </c>
      <c r="BP233">
        <v>-0.21956539999999999</v>
      </c>
      <c r="BQ233">
        <v>-0.15812570000000001</v>
      </c>
      <c r="BR233">
        <v>-0.1454173</v>
      </c>
      <c r="BS233">
        <v>-8.3401799999999998E-2</v>
      </c>
      <c r="BT233">
        <v>3.8710799999999997E-2</v>
      </c>
      <c r="BU233">
        <v>-0.12653239999999999</v>
      </c>
      <c r="BV233">
        <v>-0.35445870000000002</v>
      </c>
      <c r="BW233">
        <v>-0.1836295</v>
      </c>
      <c r="BX233">
        <v>-6.9417999999999997E-3</v>
      </c>
      <c r="BY233">
        <v>-3.7664299999999998E-2</v>
      </c>
      <c r="BZ233">
        <v>0.11619699999999999</v>
      </c>
      <c r="CA233">
        <v>0.233795</v>
      </c>
      <c r="CB233">
        <v>0.4872842</v>
      </c>
      <c r="CC233">
        <v>0.27179619999999999</v>
      </c>
      <c r="CD233">
        <v>-4.0843400000000002E-2</v>
      </c>
      <c r="CE233">
        <v>-5.08078E-2</v>
      </c>
      <c r="CF233">
        <v>0.1164039</v>
      </c>
      <c r="CG233">
        <v>-0.1888032</v>
      </c>
      <c r="CH233">
        <v>-0.28697780000000001</v>
      </c>
      <c r="CI233">
        <v>-0.31684699999999999</v>
      </c>
      <c r="CJ233">
        <v>-0.32295420000000002</v>
      </c>
      <c r="CK233">
        <v>-0.39886339999999998</v>
      </c>
      <c r="CL233">
        <v>7.4738200000000005E-2</v>
      </c>
      <c r="CM233">
        <v>6.8160499999999999E-2</v>
      </c>
      <c r="CN233">
        <v>6.7520999999999998E-2</v>
      </c>
      <c r="CO233">
        <v>7.6398400000000005E-2</v>
      </c>
      <c r="CP233">
        <v>9.0536199999999997E-2</v>
      </c>
      <c r="CQ233">
        <v>0.10080409999999999</v>
      </c>
      <c r="CR233">
        <v>8.3239900000000006E-2</v>
      </c>
      <c r="CS233">
        <v>6.1029399999999998E-2</v>
      </c>
      <c r="CT233">
        <v>5.2273899999999998E-2</v>
      </c>
      <c r="CU233">
        <v>3.0845999999999998E-2</v>
      </c>
      <c r="CV233">
        <v>1.1697300000000001E-2</v>
      </c>
      <c r="CW233">
        <v>3.6587E-3</v>
      </c>
      <c r="CX233">
        <v>1.1770299999999999E-2</v>
      </c>
      <c r="CY233">
        <v>4.8566400000000003E-2</v>
      </c>
      <c r="CZ233">
        <v>9.6031500000000006E-2</v>
      </c>
      <c r="DA233">
        <v>0.13123470000000001</v>
      </c>
      <c r="DB233">
        <v>0.1738643</v>
      </c>
      <c r="DC233">
        <v>0.2230577</v>
      </c>
      <c r="DD233">
        <v>0.22864290000000001</v>
      </c>
      <c r="DE233">
        <v>0.21718979999999999</v>
      </c>
      <c r="DF233">
        <v>0.17066029999999999</v>
      </c>
      <c r="DG233">
        <v>8.2622600000000004E-2</v>
      </c>
      <c r="DH233">
        <v>7.11455E-2</v>
      </c>
      <c r="DI233">
        <v>0.1059742</v>
      </c>
    </row>
    <row r="234" spans="1:113" x14ac:dyDescent="0.25">
      <c r="A234" t="str">
        <f t="shared" si="3"/>
        <v>All_All_All_Yes_All_0 to 199.99 kW_44104</v>
      </c>
      <c r="B234" t="s">
        <v>155</v>
      </c>
      <c r="C234" t="s">
        <v>224</v>
      </c>
      <c r="D234" t="s">
        <v>2</v>
      </c>
      <c r="E234" t="s">
        <v>2</v>
      </c>
      <c r="F234" t="s">
        <v>2</v>
      </c>
      <c r="G234" t="s">
        <v>207</v>
      </c>
      <c r="H234" t="s">
        <v>2</v>
      </c>
      <c r="I234" t="s">
        <v>212</v>
      </c>
      <c r="J234" s="11">
        <v>44104</v>
      </c>
      <c r="K234">
        <v>15</v>
      </c>
      <c r="L234">
        <v>18</v>
      </c>
      <c r="M234">
        <v>19</v>
      </c>
      <c r="N234">
        <v>0</v>
      </c>
      <c r="O234">
        <v>0</v>
      </c>
      <c r="P234">
        <v>0</v>
      </c>
      <c r="Q234">
        <v>0</v>
      </c>
      <c r="R234">
        <v>33.113419999999998</v>
      </c>
      <c r="S234">
        <v>31.640260000000001</v>
      </c>
      <c r="T234">
        <v>29.412109999999998</v>
      </c>
      <c r="U234">
        <v>28.16789</v>
      </c>
      <c r="V234">
        <v>28.003160000000001</v>
      </c>
      <c r="W234">
        <v>28.829740000000001</v>
      </c>
      <c r="X234">
        <v>32.104210000000002</v>
      </c>
      <c r="Y234">
        <v>33.885260000000002</v>
      </c>
      <c r="Z234">
        <v>39.566839999999999</v>
      </c>
      <c r="AA234">
        <v>49.306049999999999</v>
      </c>
      <c r="AB234">
        <v>57.650260000000003</v>
      </c>
      <c r="AC234">
        <v>64.812110000000004</v>
      </c>
      <c r="AD234">
        <v>68.905000000000001</v>
      </c>
      <c r="AE234">
        <v>70.795529999999999</v>
      </c>
      <c r="AF234">
        <v>70.915790000000001</v>
      </c>
      <c r="AG234">
        <v>70.917109999999994</v>
      </c>
      <c r="AH234">
        <v>65.969470000000001</v>
      </c>
      <c r="AI234">
        <v>63.560789999999997</v>
      </c>
      <c r="AJ234">
        <v>62.887630000000001</v>
      </c>
      <c r="AK234">
        <v>62.668680000000002</v>
      </c>
      <c r="AL234">
        <v>50.213949999999997</v>
      </c>
      <c r="AM234">
        <v>41.996319999999997</v>
      </c>
      <c r="AN234">
        <v>38.634740000000001</v>
      </c>
      <c r="AO234">
        <v>36.65</v>
      </c>
      <c r="AP234">
        <v>66.083299999999994</v>
      </c>
      <c r="AQ234">
        <v>65.361109999999996</v>
      </c>
      <c r="AR234">
        <v>64.05556</v>
      </c>
      <c r="AS234">
        <v>65.30556</v>
      </c>
      <c r="AT234">
        <v>64.527780000000007</v>
      </c>
      <c r="AU234">
        <v>65.777780000000007</v>
      </c>
      <c r="AV234">
        <v>66.666659999999993</v>
      </c>
      <c r="AW234">
        <v>73.583340000000007</v>
      </c>
      <c r="AX234">
        <v>82.94444</v>
      </c>
      <c r="AY234">
        <v>90.527780000000007</v>
      </c>
      <c r="AZ234">
        <v>96.69444</v>
      </c>
      <c r="BA234">
        <v>99.027780000000007</v>
      </c>
      <c r="BB234">
        <v>99.111109999999996</v>
      </c>
      <c r="BC234">
        <v>98.027780000000007</v>
      </c>
      <c r="BD234">
        <v>97.722219999999993</v>
      </c>
      <c r="BE234">
        <v>97.361109999999996</v>
      </c>
      <c r="BF234">
        <v>95.611109999999996</v>
      </c>
      <c r="BG234">
        <v>90.916659999999993</v>
      </c>
      <c r="BH234">
        <v>83.638890000000004</v>
      </c>
      <c r="BI234">
        <v>79.638890000000004</v>
      </c>
      <c r="BJ234">
        <v>75.861109999999996</v>
      </c>
      <c r="BK234">
        <v>72.861109999999996</v>
      </c>
      <c r="BL234">
        <v>71.361109999999996</v>
      </c>
      <c r="BM234">
        <v>70.05556</v>
      </c>
      <c r="BN234">
        <v>-0.10394780000000001</v>
      </c>
      <c r="BO234">
        <v>-8.9402300000000004E-2</v>
      </c>
      <c r="BP234">
        <v>-7.0200499999999999E-2</v>
      </c>
      <c r="BQ234">
        <v>-6.9457199999999997E-2</v>
      </c>
      <c r="BR234">
        <v>-7.4731300000000001E-2</v>
      </c>
      <c r="BS234">
        <v>3.8564000000000001E-2</v>
      </c>
      <c r="BT234">
        <v>0.2118507</v>
      </c>
      <c r="BU234">
        <v>0.24615960000000001</v>
      </c>
      <c r="BV234">
        <v>9.0854299999999999E-2</v>
      </c>
      <c r="BW234">
        <v>-6.45289E-2</v>
      </c>
      <c r="BX234">
        <v>-0.1138265</v>
      </c>
      <c r="BY234">
        <v>-1.5854E-3</v>
      </c>
      <c r="BZ234">
        <v>0.1221052</v>
      </c>
      <c r="CA234">
        <v>0.33098919999999998</v>
      </c>
      <c r="CB234">
        <v>0.2726673</v>
      </c>
      <c r="CC234">
        <v>6.9917099999999996E-2</v>
      </c>
      <c r="CD234">
        <v>-0.207311</v>
      </c>
      <c r="CE234">
        <v>-0.35998210000000003</v>
      </c>
      <c r="CF234">
        <v>-0.50136619999999998</v>
      </c>
      <c r="CG234">
        <v>-0.53037800000000002</v>
      </c>
      <c r="CH234">
        <v>-0.42748049999999999</v>
      </c>
      <c r="CI234">
        <v>-0.30410949999999998</v>
      </c>
      <c r="CJ234">
        <v>-0.26519710000000002</v>
      </c>
      <c r="CK234">
        <v>-0.23956230000000001</v>
      </c>
      <c r="CL234">
        <v>0.20912800000000001</v>
      </c>
      <c r="CM234">
        <v>8.7729600000000005E-2</v>
      </c>
      <c r="CN234">
        <v>0.114457</v>
      </c>
      <c r="CO234">
        <v>0.1187429</v>
      </c>
      <c r="CP234">
        <v>0.13642299999999999</v>
      </c>
      <c r="CQ234">
        <v>0.21364279999999999</v>
      </c>
      <c r="CR234">
        <v>0.19270689999999999</v>
      </c>
      <c r="CS234">
        <v>0.2491051</v>
      </c>
      <c r="CT234">
        <v>0.13150000000000001</v>
      </c>
      <c r="CU234">
        <v>0.1759848</v>
      </c>
      <c r="CV234">
        <v>7.0030200000000001E-2</v>
      </c>
      <c r="CW234">
        <v>2.09815E-2</v>
      </c>
      <c r="CX234">
        <v>4.5172200000000003E-2</v>
      </c>
      <c r="CY234">
        <v>0.1829895</v>
      </c>
      <c r="CZ234">
        <v>0.56071800000000005</v>
      </c>
      <c r="DA234">
        <v>1.0608709999999999</v>
      </c>
      <c r="DB234">
        <v>0.43427670000000002</v>
      </c>
      <c r="DC234">
        <v>1.7656229999999999</v>
      </c>
      <c r="DD234">
        <v>1.9594560000000001</v>
      </c>
      <c r="DE234">
        <v>0.72888359999999996</v>
      </c>
      <c r="DF234">
        <v>0.35856369999999999</v>
      </c>
      <c r="DG234">
        <v>0.1248296</v>
      </c>
      <c r="DH234">
        <v>9.9384500000000001E-2</v>
      </c>
      <c r="DI234">
        <v>0.15111530000000001</v>
      </c>
    </row>
    <row r="235" spans="1:113" x14ac:dyDescent="0.25">
      <c r="A235" t="str">
        <f t="shared" si="3"/>
        <v>All_All_All_Yes_All_0 to 199.99 kW_44105</v>
      </c>
      <c r="B235" t="s">
        <v>155</v>
      </c>
      <c r="C235" t="s">
        <v>224</v>
      </c>
      <c r="D235" t="s">
        <v>2</v>
      </c>
      <c r="E235" t="s">
        <v>2</v>
      </c>
      <c r="F235" t="s">
        <v>2</v>
      </c>
      <c r="G235" t="s">
        <v>207</v>
      </c>
      <c r="H235" t="s">
        <v>2</v>
      </c>
      <c r="I235" t="s">
        <v>212</v>
      </c>
      <c r="J235" s="11">
        <v>44105</v>
      </c>
      <c r="K235">
        <v>15</v>
      </c>
      <c r="L235">
        <v>18</v>
      </c>
      <c r="M235">
        <v>19</v>
      </c>
      <c r="N235">
        <v>0</v>
      </c>
      <c r="O235">
        <v>0</v>
      </c>
      <c r="P235">
        <v>0</v>
      </c>
      <c r="Q235">
        <v>0</v>
      </c>
      <c r="R235">
        <v>33.525530000000003</v>
      </c>
      <c r="S235">
        <v>32.40737</v>
      </c>
      <c r="T235">
        <v>30.315529999999999</v>
      </c>
      <c r="U235">
        <v>29.847629999999999</v>
      </c>
      <c r="V235">
        <v>28.78763</v>
      </c>
      <c r="W235">
        <v>28.45579</v>
      </c>
      <c r="X235">
        <v>32.047370000000001</v>
      </c>
      <c r="Y235">
        <v>33.445790000000002</v>
      </c>
      <c r="Z235">
        <v>40.034210000000002</v>
      </c>
      <c r="AA235">
        <v>47.567369999999997</v>
      </c>
      <c r="AB235">
        <v>55.503160000000001</v>
      </c>
      <c r="AC235">
        <v>63.257370000000002</v>
      </c>
      <c r="AD235">
        <v>68.74342</v>
      </c>
      <c r="AE235">
        <v>69.678420000000003</v>
      </c>
      <c r="AF235">
        <v>68.692629999999994</v>
      </c>
      <c r="AG235">
        <v>67.325000000000003</v>
      </c>
      <c r="AH235">
        <v>62.551319999999997</v>
      </c>
      <c r="AI235">
        <v>59.622630000000001</v>
      </c>
      <c r="AJ235">
        <v>60.277889999999999</v>
      </c>
      <c r="AK235">
        <v>58.238950000000003</v>
      </c>
      <c r="AL235">
        <v>49.720790000000001</v>
      </c>
      <c r="AM235">
        <v>40.442630000000001</v>
      </c>
      <c r="AN235">
        <v>37.556319999999999</v>
      </c>
      <c r="AO235">
        <v>35.418680000000002</v>
      </c>
      <c r="AP235">
        <v>69.888900000000007</v>
      </c>
      <c r="AQ235">
        <v>68.611109999999996</v>
      </c>
      <c r="AR235">
        <v>67.416659999999993</v>
      </c>
      <c r="AS235">
        <v>66.111109999999996</v>
      </c>
      <c r="AT235">
        <v>64.361109999999996</v>
      </c>
      <c r="AU235">
        <v>64.916659999999993</v>
      </c>
      <c r="AV235">
        <v>64.138890000000004</v>
      </c>
      <c r="AW235">
        <v>71.277780000000007</v>
      </c>
      <c r="AX235">
        <v>80.55556</v>
      </c>
      <c r="AY235">
        <v>88.5</v>
      </c>
      <c r="AZ235">
        <v>95.44444</v>
      </c>
      <c r="BA235">
        <v>98.861109999999996</v>
      </c>
      <c r="BB235">
        <v>99.583340000000007</v>
      </c>
      <c r="BC235">
        <v>99.472219999999993</v>
      </c>
      <c r="BD235">
        <v>97.638890000000004</v>
      </c>
      <c r="BE235">
        <v>95.416659999999993</v>
      </c>
      <c r="BF235">
        <v>93.75</v>
      </c>
      <c r="BG235">
        <v>89.30556</v>
      </c>
      <c r="BH235">
        <v>82.361109999999996</v>
      </c>
      <c r="BI235">
        <v>76.138890000000004</v>
      </c>
      <c r="BJ235">
        <v>73.19444</v>
      </c>
      <c r="BK235">
        <v>71.138890000000004</v>
      </c>
      <c r="BL235">
        <v>69.083340000000007</v>
      </c>
      <c r="BM235">
        <v>66.611109999999996</v>
      </c>
      <c r="BN235">
        <v>-0.1668762</v>
      </c>
      <c r="BO235">
        <v>-0.1132031</v>
      </c>
      <c r="BP235">
        <v>-9.2567800000000006E-2</v>
      </c>
      <c r="BQ235">
        <v>-3.1578500000000002E-2</v>
      </c>
      <c r="BR235">
        <v>-7.4730699999999997E-2</v>
      </c>
      <c r="BS235">
        <v>-2.28994E-2</v>
      </c>
      <c r="BT235">
        <v>0.21079700000000001</v>
      </c>
      <c r="BU235">
        <v>0.2280549</v>
      </c>
      <c r="BV235">
        <v>1.0600099999999999E-2</v>
      </c>
      <c r="BW235">
        <v>-0.1108126</v>
      </c>
      <c r="BX235">
        <v>-0.1205146</v>
      </c>
      <c r="BY235">
        <v>-4.8741000000000001E-3</v>
      </c>
      <c r="BZ235">
        <v>0.1415159</v>
      </c>
      <c r="CA235">
        <v>0.36151749999999999</v>
      </c>
      <c r="CB235">
        <v>0.32179059999999998</v>
      </c>
      <c r="CC235">
        <v>0.12616959999999999</v>
      </c>
      <c r="CD235">
        <v>-0.18495819999999999</v>
      </c>
      <c r="CE235">
        <v>-0.31995709999999999</v>
      </c>
      <c r="CF235">
        <v>-0.45551330000000001</v>
      </c>
      <c r="CG235">
        <v>-0.38543749999999999</v>
      </c>
      <c r="CH235">
        <v>-0.31931609999999999</v>
      </c>
      <c r="CI235">
        <v>-0.19115019999999999</v>
      </c>
      <c r="CJ235">
        <v>-0.13215180000000001</v>
      </c>
      <c r="CK235">
        <v>-0.13543520000000001</v>
      </c>
      <c r="CL235">
        <v>0.21018980000000001</v>
      </c>
      <c r="CM235">
        <v>8.9328699999999997E-2</v>
      </c>
      <c r="CN235">
        <v>0.11647929999999999</v>
      </c>
      <c r="CO235">
        <v>0.1205257</v>
      </c>
      <c r="CP235">
        <v>0.1399589</v>
      </c>
      <c r="CQ235">
        <v>0.21937300000000001</v>
      </c>
      <c r="CR235">
        <v>0.19426479999999999</v>
      </c>
      <c r="CS235">
        <v>0.25447710000000001</v>
      </c>
      <c r="CT235">
        <v>0.13347290000000001</v>
      </c>
      <c r="CU235">
        <v>0.17325570000000001</v>
      </c>
      <c r="CV235">
        <v>6.9498500000000005E-2</v>
      </c>
      <c r="CW235">
        <v>2.0844999999999999E-2</v>
      </c>
      <c r="CX235">
        <v>4.4590900000000003E-2</v>
      </c>
      <c r="CY235">
        <v>0.17938809999999999</v>
      </c>
      <c r="CZ235">
        <v>0.55151689999999998</v>
      </c>
      <c r="DA235">
        <v>1.0520290000000001</v>
      </c>
      <c r="DB235">
        <v>0.44174809999999998</v>
      </c>
      <c r="DC235">
        <v>1.7893399999999999</v>
      </c>
      <c r="DD235">
        <v>1.9858720000000001</v>
      </c>
      <c r="DE235">
        <v>0.77121280000000003</v>
      </c>
      <c r="DF235">
        <v>0.40733350000000002</v>
      </c>
      <c r="DG235">
        <v>0.14496390000000001</v>
      </c>
      <c r="DH235">
        <v>0.111635</v>
      </c>
      <c r="DI235">
        <v>0.1649687</v>
      </c>
    </row>
    <row r="236" spans="1:113" x14ac:dyDescent="0.25">
      <c r="A236" t="str">
        <f t="shared" si="3"/>
        <v>All_All_All_No_All_200 kW and above_44060</v>
      </c>
      <c r="B236" t="s">
        <v>155</v>
      </c>
      <c r="C236" t="s">
        <v>181</v>
      </c>
      <c r="D236" t="s">
        <v>2</v>
      </c>
      <c r="E236" t="s">
        <v>2</v>
      </c>
      <c r="F236" t="s">
        <v>2</v>
      </c>
      <c r="G236" t="s">
        <v>206</v>
      </c>
      <c r="H236" t="s">
        <v>2</v>
      </c>
      <c r="I236" t="s">
        <v>39</v>
      </c>
      <c r="J236" s="11">
        <v>44060</v>
      </c>
      <c r="K236">
        <v>15</v>
      </c>
      <c r="L236">
        <v>18</v>
      </c>
      <c r="M236">
        <v>1406</v>
      </c>
      <c r="N236">
        <v>0</v>
      </c>
      <c r="O236">
        <v>0</v>
      </c>
      <c r="P236">
        <v>0</v>
      </c>
      <c r="Q236">
        <v>0</v>
      </c>
      <c r="R236">
        <v>154.9743</v>
      </c>
      <c r="S236">
        <v>152.03059999999999</v>
      </c>
      <c r="T236">
        <v>152.56440000000001</v>
      </c>
      <c r="U236">
        <v>154.62190000000001</v>
      </c>
      <c r="V236">
        <v>158.44999999999999</v>
      </c>
      <c r="W236">
        <v>174.49100000000001</v>
      </c>
      <c r="X236">
        <v>194.27109999999999</v>
      </c>
      <c r="Y236">
        <v>206.64879999999999</v>
      </c>
      <c r="Z236">
        <v>213.98570000000001</v>
      </c>
      <c r="AA236">
        <v>217.87909999999999</v>
      </c>
      <c r="AB236">
        <v>220.3596</v>
      </c>
      <c r="AC236">
        <v>223.79159999999999</v>
      </c>
      <c r="AD236">
        <v>225.8767</v>
      </c>
      <c r="AE236">
        <v>226.011</v>
      </c>
      <c r="AF236">
        <v>221.08529999999999</v>
      </c>
      <c r="AG236">
        <v>217.42599999999999</v>
      </c>
      <c r="AH236">
        <v>208.8716</v>
      </c>
      <c r="AI236">
        <v>202.3537</v>
      </c>
      <c r="AJ236">
        <v>191.5975</v>
      </c>
      <c r="AK236">
        <v>183.67400000000001</v>
      </c>
      <c r="AL236">
        <v>177.70160000000001</v>
      </c>
      <c r="AM236">
        <v>177.85470000000001</v>
      </c>
      <c r="AN236">
        <v>173.96279999999999</v>
      </c>
      <c r="AO236">
        <v>166.12430000000001</v>
      </c>
      <c r="AP236">
        <v>72.108800000000002</v>
      </c>
      <c r="AQ236">
        <v>71.323779999999999</v>
      </c>
      <c r="AR236">
        <v>70.091459999999998</v>
      </c>
      <c r="AS236">
        <v>70.432550000000006</v>
      </c>
      <c r="AT236">
        <v>70.964039999999997</v>
      </c>
      <c r="AU236">
        <v>71.89658</v>
      </c>
      <c r="AV236">
        <v>72.389719999999997</v>
      </c>
      <c r="AW236">
        <v>73.779240000000001</v>
      </c>
      <c r="AX236">
        <v>75.166370000000001</v>
      </c>
      <c r="AY236">
        <v>77.149199999999993</v>
      </c>
      <c r="AZ236">
        <v>80.892600000000002</v>
      </c>
      <c r="BA236">
        <v>83.928439999999995</v>
      </c>
      <c r="BB236">
        <v>85.251369999999994</v>
      </c>
      <c r="BC236">
        <v>86.402450000000002</v>
      </c>
      <c r="BD236">
        <v>87.442089999999993</v>
      </c>
      <c r="BE236">
        <v>86.189089999999993</v>
      </c>
      <c r="BF236">
        <v>84.546130000000005</v>
      </c>
      <c r="BG236">
        <v>83.133660000000006</v>
      </c>
      <c r="BH236">
        <v>79.034800000000004</v>
      </c>
      <c r="BI236">
        <v>75.624520000000004</v>
      </c>
      <c r="BJ236">
        <v>74.221469999999997</v>
      </c>
      <c r="BK236">
        <v>73.5749</v>
      </c>
      <c r="BL236">
        <v>73.134979999999999</v>
      </c>
      <c r="BM236">
        <v>72.530770000000004</v>
      </c>
      <c r="BN236">
        <v>1.2490159999999999</v>
      </c>
      <c r="BO236">
        <v>0.86602679999999999</v>
      </c>
      <c r="BP236">
        <v>0.2179788</v>
      </c>
      <c r="BQ236">
        <v>-8.2310999999999999E-3</v>
      </c>
      <c r="BR236">
        <v>0.5940763</v>
      </c>
      <c r="BS236">
        <v>1.4977050000000001</v>
      </c>
      <c r="BT236">
        <v>0.98028749999999998</v>
      </c>
      <c r="BU236">
        <v>0.46559929999999999</v>
      </c>
      <c r="BV236">
        <v>-1.3878790000000001</v>
      </c>
      <c r="BW236">
        <v>-2.022351</v>
      </c>
      <c r="BX236">
        <v>-0.78076650000000003</v>
      </c>
      <c r="BY236">
        <v>-0.33467170000000002</v>
      </c>
      <c r="BZ236">
        <v>0.97136339999999999</v>
      </c>
      <c r="CA236">
        <v>2.7764859999999998</v>
      </c>
      <c r="CB236">
        <v>4.7073239999999998</v>
      </c>
      <c r="CC236">
        <v>3.203595</v>
      </c>
      <c r="CD236">
        <v>2.0545309999999999</v>
      </c>
      <c r="CE236">
        <v>1.638857</v>
      </c>
      <c r="CF236">
        <v>2.4315920000000002</v>
      </c>
      <c r="CG236">
        <v>2.3571300000000002</v>
      </c>
      <c r="CH236">
        <v>1.3765000000000001</v>
      </c>
      <c r="CI236">
        <v>-0.14118030000000001</v>
      </c>
      <c r="CJ236">
        <v>-1.1111089999999999</v>
      </c>
      <c r="CK236">
        <v>-0.54621249999999999</v>
      </c>
      <c r="CL236">
        <v>1.421432</v>
      </c>
      <c r="CM236">
        <v>1.2026269999999999</v>
      </c>
      <c r="CN236">
        <v>0.98958190000000001</v>
      </c>
      <c r="CO236">
        <v>0.89194280000000004</v>
      </c>
      <c r="CP236">
        <v>0.83088229999999996</v>
      </c>
      <c r="CQ236">
        <v>0.77114360000000004</v>
      </c>
      <c r="CR236">
        <v>0.76162779999999997</v>
      </c>
      <c r="CS236">
        <v>0.55909059999999999</v>
      </c>
      <c r="CT236">
        <v>0.62210790000000005</v>
      </c>
      <c r="CU236">
        <v>0.79864610000000003</v>
      </c>
      <c r="CV236">
        <v>0.79444559999999997</v>
      </c>
      <c r="CW236">
        <v>0.43894889999999998</v>
      </c>
      <c r="CX236">
        <v>0.74453349999999996</v>
      </c>
      <c r="CY236">
        <v>1.6577109999999999</v>
      </c>
      <c r="CZ236">
        <v>4.4685090000000001</v>
      </c>
      <c r="DA236">
        <v>4.7992790000000003</v>
      </c>
      <c r="DB236">
        <v>4.9042000000000003</v>
      </c>
      <c r="DC236">
        <v>5.4167990000000001</v>
      </c>
      <c r="DD236">
        <v>3.6937769999999999</v>
      </c>
      <c r="DE236">
        <v>3.028311</v>
      </c>
      <c r="DF236">
        <v>3.2420450000000001</v>
      </c>
      <c r="DG236">
        <v>1.650166</v>
      </c>
      <c r="DH236">
        <v>1.8397570000000001</v>
      </c>
      <c r="DI236">
        <v>1.6101000000000001</v>
      </c>
    </row>
    <row r="237" spans="1:113" x14ac:dyDescent="0.25">
      <c r="A237" t="str">
        <f t="shared" si="3"/>
        <v>All_All_All_No_All_200 kW and above_44061</v>
      </c>
      <c r="B237" t="s">
        <v>155</v>
      </c>
      <c r="C237" t="s">
        <v>181</v>
      </c>
      <c r="D237" t="s">
        <v>2</v>
      </c>
      <c r="E237" t="s">
        <v>2</v>
      </c>
      <c r="F237" t="s">
        <v>2</v>
      </c>
      <c r="G237" t="s">
        <v>206</v>
      </c>
      <c r="H237" t="s">
        <v>2</v>
      </c>
      <c r="I237" t="s">
        <v>39</v>
      </c>
      <c r="J237" s="11">
        <v>44061</v>
      </c>
      <c r="K237">
        <v>15</v>
      </c>
      <c r="L237">
        <v>18</v>
      </c>
      <c r="M237">
        <v>1406</v>
      </c>
      <c r="N237">
        <v>0</v>
      </c>
      <c r="O237">
        <v>0</v>
      </c>
      <c r="P237">
        <v>0</v>
      </c>
      <c r="Q237">
        <v>0</v>
      </c>
      <c r="R237">
        <v>161.66999999999999</v>
      </c>
      <c r="S237">
        <v>157.54050000000001</v>
      </c>
      <c r="T237">
        <v>154.1011</v>
      </c>
      <c r="U237">
        <v>153.02449999999999</v>
      </c>
      <c r="V237">
        <v>159.45099999999999</v>
      </c>
      <c r="W237">
        <v>174.53440000000001</v>
      </c>
      <c r="X237">
        <v>194.87459999999999</v>
      </c>
      <c r="Y237">
        <v>208.83770000000001</v>
      </c>
      <c r="Z237">
        <v>217.9452</v>
      </c>
      <c r="AA237">
        <v>225.39269999999999</v>
      </c>
      <c r="AB237">
        <v>233.94149999999999</v>
      </c>
      <c r="AC237">
        <v>242.1361</v>
      </c>
      <c r="AD237">
        <v>241.89760000000001</v>
      </c>
      <c r="AE237">
        <v>236.24080000000001</v>
      </c>
      <c r="AF237">
        <v>223.4554</v>
      </c>
      <c r="AG237">
        <v>219.3862</v>
      </c>
      <c r="AH237">
        <v>215.25729999999999</v>
      </c>
      <c r="AI237">
        <v>205.61240000000001</v>
      </c>
      <c r="AJ237">
        <v>192.79050000000001</v>
      </c>
      <c r="AK237">
        <v>186.09950000000001</v>
      </c>
      <c r="AL237">
        <v>180.68600000000001</v>
      </c>
      <c r="AM237">
        <v>182.12379999999999</v>
      </c>
      <c r="AN237">
        <v>179.26740000000001</v>
      </c>
      <c r="AO237">
        <v>171.08260000000001</v>
      </c>
      <c r="AP237">
        <v>72.346599999999995</v>
      </c>
      <c r="AQ237">
        <v>72.000299999999996</v>
      </c>
      <c r="AR237">
        <v>71.952770000000001</v>
      </c>
      <c r="AS237">
        <v>71.866209999999995</v>
      </c>
      <c r="AT237">
        <v>72.302869999999999</v>
      </c>
      <c r="AU237">
        <v>73.133330000000001</v>
      </c>
      <c r="AV237">
        <v>73.048559999999995</v>
      </c>
      <c r="AW237">
        <v>76.608289999999997</v>
      </c>
      <c r="AX237">
        <v>80.32835</v>
      </c>
      <c r="AY237">
        <v>85.61645</v>
      </c>
      <c r="AZ237">
        <v>88.756330000000005</v>
      </c>
      <c r="BA237">
        <v>91.952830000000006</v>
      </c>
      <c r="BB237">
        <v>91.975070000000002</v>
      </c>
      <c r="BC237">
        <v>86.125119999999995</v>
      </c>
      <c r="BD237">
        <v>84.765219999999999</v>
      </c>
      <c r="BE237">
        <v>84.613429999999994</v>
      </c>
      <c r="BF237">
        <v>84.52467</v>
      </c>
      <c r="BG237">
        <v>81.687669999999997</v>
      </c>
      <c r="BH237">
        <v>79.033259999999999</v>
      </c>
      <c r="BI237">
        <v>77.025589999999994</v>
      </c>
      <c r="BJ237">
        <v>75.327699999999993</v>
      </c>
      <c r="BK237">
        <v>74.636309999999995</v>
      </c>
      <c r="BL237">
        <v>74.276160000000004</v>
      </c>
      <c r="BM237">
        <v>73.36497</v>
      </c>
      <c r="BN237">
        <v>-0.21392430000000001</v>
      </c>
      <c r="BO237">
        <v>-0.17136960000000001</v>
      </c>
      <c r="BP237">
        <v>1.097208</v>
      </c>
      <c r="BQ237">
        <v>1.3184830000000001</v>
      </c>
      <c r="BR237">
        <v>0.90520049999999996</v>
      </c>
      <c r="BS237">
        <v>9.9949899999999994E-2</v>
      </c>
      <c r="BT237">
        <v>0.16427949999999999</v>
      </c>
      <c r="BU237">
        <v>1.3983019999999999</v>
      </c>
      <c r="BV237">
        <v>-0.61536480000000005</v>
      </c>
      <c r="BW237">
        <v>-1.2061310000000001</v>
      </c>
      <c r="BX237">
        <v>-2.9249290000000001</v>
      </c>
      <c r="BY237">
        <v>-2.2657660000000002</v>
      </c>
      <c r="BZ237">
        <v>-0.97588450000000004</v>
      </c>
      <c r="CA237">
        <v>1.816233</v>
      </c>
      <c r="CB237">
        <v>6.3287449999999996</v>
      </c>
      <c r="CC237">
        <v>4.0565470000000001</v>
      </c>
      <c r="CD237">
        <v>3.138684</v>
      </c>
      <c r="CE237">
        <v>2.7878850000000002</v>
      </c>
      <c r="CF237">
        <v>1.515134</v>
      </c>
      <c r="CG237">
        <v>0.2698315</v>
      </c>
      <c r="CH237">
        <v>-0.63301209999999997</v>
      </c>
      <c r="CI237">
        <v>-1.133591</v>
      </c>
      <c r="CJ237">
        <v>-1.5280419999999999</v>
      </c>
      <c r="CK237">
        <v>-0.37638640000000001</v>
      </c>
      <c r="CL237">
        <v>0.94203150000000002</v>
      </c>
      <c r="CM237">
        <v>1.047593</v>
      </c>
      <c r="CN237">
        <v>0.87703330000000002</v>
      </c>
      <c r="CO237">
        <v>0.90856550000000003</v>
      </c>
      <c r="CP237">
        <v>0.76564259999999995</v>
      </c>
      <c r="CQ237">
        <v>0.56406009999999995</v>
      </c>
      <c r="CR237">
        <v>0.73911780000000005</v>
      </c>
      <c r="CS237">
        <v>0.46848649999999997</v>
      </c>
      <c r="CT237">
        <v>0.38773200000000002</v>
      </c>
      <c r="CU237">
        <v>0.68923869999999998</v>
      </c>
      <c r="CV237">
        <v>0.79219550000000005</v>
      </c>
      <c r="CW237">
        <v>0.437002</v>
      </c>
      <c r="CX237">
        <v>0.6489973</v>
      </c>
      <c r="CY237">
        <v>1.3214809999999999</v>
      </c>
      <c r="CZ237">
        <v>4.7388029999999999</v>
      </c>
      <c r="DA237">
        <v>5.2092850000000004</v>
      </c>
      <c r="DB237">
        <v>5.4734530000000001</v>
      </c>
      <c r="DC237">
        <v>6.0339029999999996</v>
      </c>
      <c r="DD237">
        <v>2.9524699999999999</v>
      </c>
      <c r="DE237">
        <v>2.1888190000000001</v>
      </c>
      <c r="DF237">
        <v>2.4045589999999999</v>
      </c>
      <c r="DG237">
        <v>1.2659720000000001</v>
      </c>
      <c r="DH237">
        <v>1.2021919999999999</v>
      </c>
      <c r="DI237">
        <v>1.1407590000000001</v>
      </c>
    </row>
    <row r="238" spans="1:113" x14ac:dyDescent="0.25">
      <c r="A238" t="str">
        <f t="shared" si="3"/>
        <v>All_All_All_No_All_200 kW and above_44062</v>
      </c>
      <c r="B238" t="s">
        <v>155</v>
      </c>
      <c r="C238" t="s">
        <v>181</v>
      </c>
      <c r="D238" t="s">
        <v>2</v>
      </c>
      <c r="E238" t="s">
        <v>2</v>
      </c>
      <c r="F238" t="s">
        <v>2</v>
      </c>
      <c r="G238" t="s">
        <v>206</v>
      </c>
      <c r="H238" t="s">
        <v>2</v>
      </c>
      <c r="I238" t="s">
        <v>39</v>
      </c>
      <c r="J238" s="11">
        <v>44062</v>
      </c>
      <c r="K238">
        <v>15</v>
      </c>
      <c r="L238">
        <v>18</v>
      </c>
      <c r="M238">
        <v>1406</v>
      </c>
      <c r="N238">
        <v>0</v>
      </c>
      <c r="O238">
        <v>0</v>
      </c>
      <c r="P238">
        <v>0</v>
      </c>
      <c r="Q238">
        <v>0</v>
      </c>
      <c r="R238">
        <v>165.88239999999999</v>
      </c>
      <c r="S238">
        <v>161.40289999999999</v>
      </c>
      <c r="T238">
        <v>157.15479999999999</v>
      </c>
      <c r="U238">
        <v>156.0531</v>
      </c>
      <c r="V238">
        <v>160.83680000000001</v>
      </c>
      <c r="W238">
        <v>175.619</v>
      </c>
      <c r="X238">
        <v>196.23060000000001</v>
      </c>
      <c r="Y238">
        <v>208.346</v>
      </c>
      <c r="Z238">
        <v>217.48660000000001</v>
      </c>
      <c r="AA238">
        <v>223.38910000000001</v>
      </c>
      <c r="AB238">
        <v>232.15010000000001</v>
      </c>
      <c r="AC238">
        <v>236.1825</v>
      </c>
      <c r="AD238">
        <v>238.1979</v>
      </c>
      <c r="AE238">
        <v>234.6277</v>
      </c>
      <c r="AF238">
        <v>227.39609999999999</v>
      </c>
      <c r="AG238">
        <v>222.5146</v>
      </c>
      <c r="AH238">
        <v>214.1472</v>
      </c>
      <c r="AI238">
        <v>206.2313</v>
      </c>
      <c r="AJ238">
        <v>195.9264</v>
      </c>
      <c r="AK238">
        <v>188.28579999999999</v>
      </c>
      <c r="AL238">
        <v>181.76410000000001</v>
      </c>
      <c r="AM238">
        <v>183.36959999999999</v>
      </c>
      <c r="AN238">
        <v>177.66059999999999</v>
      </c>
      <c r="AO238">
        <v>171.24930000000001</v>
      </c>
      <c r="AP238">
        <v>73.361699999999999</v>
      </c>
      <c r="AQ238">
        <v>72.904439999999994</v>
      </c>
      <c r="AR238">
        <v>72.872410000000002</v>
      </c>
      <c r="AS238">
        <v>72.286680000000004</v>
      </c>
      <c r="AT238">
        <v>72.273570000000007</v>
      </c>
      <c r="AU238">
        <v>71.997659999999996</v>
      </c>
      <c r="AV238">
        <v>72.681340000000006</v>
      </c>
      <c r="AW238">
        <v>75.995159999999998</v>
      </c>
      <c r="AX238">
        <v>80.291849999999997</v>
      </c>
      <c r="AY238">
        <v>83.76773</v>
      </c>
      <c r="AZ238">
        <v>86.242649999999998</v>
      </c>
      <c r="BA238">
        <v>86.944370000000006</v>
      </c>
      <c r="BB238">
        <v>86.051220000000001</v>
      </c>
      <c r="BC238">
        <v>86.381360000000001</v>
      </c>
      <c r="BD238">
        <v>85.885769999999994</v>
      </c>
      <c r="BE238">
        <v>86.081230000000005</v>
      </c>
      <c r="BF238">
        <v>85.378150000000005</v>
      </c>
      <c r="BG238">
        <v>83.213229999999996</v>
      </c>
      <c r="BH238">
        <v>78.894419999999997</v>
      </c>
      <c r="BI238">
        <v>75.701459999999997</v>
      </c>
      <c r="BJ238">
        <v>74.607020000000006</v>
      </c>
      <c r="BK238">
        <v>74.156040000000004</v>
      </c>
      <c r="BL238">
        <v>73.154619999999994</v>
      </c>
      <c r="BM238">
        <v>72.839839999999995</v>
      </c>
      <c r="BN238">
        <v>-0.39396189999999998</v>
      </c>
      <c r="BO238">
        <v>-0.2530616</v>
      </c>
      <c r="BP238">
        <v>1.2248030000000001</v>
      </c>
      <c r="BQ238">
        <v>1.3595980000000001</v>
      </c>
      <c r="BR238">
        <v>0.87288149999999998</v>
      </c>
      <c r="BS238">
        <v>0.58545689999999995</v>
      </c>
      <c r="BT238">
        <v>0.26878419999999997</v>
      </c>
      <c r="BU238">
        <v>1.3093459999999999</v>
      </c>
      <c r="BV238">
        <v>-0.65967629999999999</v>
      </c>
      <c r="BW238">
        <v>-1.457802</v>
      </c>
      <c r="BX238">
        <v>-2.8769580000000001</v>
      </c>
      <c r="BY238">
        <v>-2.2751670000000002</v>
      </c>
      <c r="BZ238">
        <v>-0.81356790000000001</v>
      </c>
      <c r="CA238">
        <v>1.8780859999999999</v>
      </c>
      <c r="CB238">
        <v>6.3395130000000002</v>
      </c>
      <c r="CC238">
        <v>4.1336779999999997</v>
      </c>
      <c r="CD238">
        <v>3.2271269999999999</v>
      </c>
      <c r="CE238">
        <v>2.989347</v>
      </c>
      <c r="CF238">
        <v>1.464391</v>
      </c>
      <c r="CG238">
        <v>0.28644069999999999</v>
      </c>
      <c r="CH238">
        <v>-0.68494869999999997</v>
      </c>
      <c r="CI238">
        <v>-0.94292220000000004</v>
      </c>
      <c r="CJ238">
        <v>-1.247905</v>
      </c>
      <c r="CK238">
        <v>-0.2802521</v>
      </c>
      <c r="CL238">
        <v>1.0880639999999999</v>
      </c>
      <c r="CM238">
        <v>1.1464989999999999</v>
      </c>
      <c r="CN238">
        <v>0.9609605</v>
      </c>
      <c r="CO238">
        <v>0.95375339999999997</v>
      </c>
      <c r="CP238">
        <v>0.77030080000000001</v>
      </c>
      <c r="CQ238">
        <v>0.51172629999999997</v>
      </c>
      <c r="CR238">
        <v>0.73863100000000004</v>
      </c>
      <c r="CS238">
        <v>0.44120549999999997</v>
      </c>
      <c r="CT238">
        <v>0.39137240000000001</v>
      </c>
      <c r="CU238">
        <v>0.63478760000000001</v>
      </c>
      <c r="CV238">
        <v>0.75196410000000002</v>
      </c>
      <c r="CW238">
        <v>0.38737050000000001</v>
      </c>
      <c r="CX238">
        <v>0.62936809999999999</v>
      </c>
      <c r="CY238">
        <v>1.3889020000000001</v>
      </c>
      <c r="CZ238">
        <v>5.3719749999999999</v>
      </c>
      <c r="DA238">
        <v>5.8538709999999998</v>
      </c>
      <c r="DB238">
        <v>6.0755749999999997</v>
      </c>
      <c r="DC238">
        <v>7.0337820000000004</v>
      </c>
      <c r="DD238">
        <v>3.1051259999999998</v>
      </c>
      <c r="DE238">
        <v>2.092546</v>
      </c>
      <c r="DF238">
        <v>2.3899729999999999</v>
      </c>
      <c r="DG238">
        <v>1.2501150000000001</v>
      </c>
      <c r="DH238">
        <v>1.2517370000000001</v>
      </c>
      <c r="DI238">
        <v>1.1767609999999999</v>
      </c>
    </row>
    <row r="239" spans="1:113" x14ac:dyDescent="0.25">
      <c r="A239" t="str">
        <f t="shared" si="3"/>
        <v>All_All_All_No_All_200 kW and above_44063</v>
      </c>
      <c r="B239" t="s">
        <v>155</v>
      </c>
      <c r="C239" t="s">
        <v>181</v>
      </c>
      <c r="D239" t="s">
        <v>2</v>
      </c>
      <c r="E239" t="s">
        <v>2</v>
      </c>
      <c r="F239" t="s">
        <v>2</v>
      </c>
      <c r="G239" t="s">
        <v>206</v>
      </c>
      <c r="H239" t="s">
        <v>2</v>
      </c>
      <c r="I239" t="s">
        <v>39</v>
      </c>
      <c r="J239" s="11">
        <v>44063</v>
      </c>
      <c r="K239">
        <v>15</v>
      </c>
      <c r="L239">
        <v>18</v>
      </c>
      <c r="M239">
        <v>1406</v>
      </c>
      <c r="N239">
        <v>0</v>
      </c>
      <c r="O239">
        <v>0</v>
      </c>
      <c r="P239">
        <v>0</v>
      </c>
      <c r="Q239">
        <v>0</v>
      </c>
      <c r="R239">
        <v>165.82400000000001</v>
      </c>
      <c r="S239">
        <v>160.2276</v>
      </c>
      <c r="T239">
        <v>156.1183</v>
      </c>
      <c r="U239">
        <v>155.8999</v>
      </c>
      <c r="V239">
        <v>161.69579999999999</v>
      </c>
      <c r="W239">
        <v>176.71180000000001</v>
      </c>
      <c r="X239">
        <v>194.58170000000001</v>
      </c>
      <c r="Y239">
        <v>206.08539999999999</v>
      </c>
      <c r="Z239">
        <v>213.26750000000001</v>
      </c>
      <c r="AA239">
        <v>221.7012</v>
      </c>
      <c r="AB239">
        <v>229.95070000000001</v>
      </c>
      <c r="AC239">
        <v>231.72980000000001</v>
      </c>
      <c r="AD239">
        <v>232.8784</v>
      </c>
      <c r="AE239">
        <v>233.0771</v>
      </c>
      <c r="AF239">
        <v>226.15969999999999</v>
      </c>
      <c r="AG239">
        <v>222.34450000000001</v>
      </c>
      <c r="AH239">
        <v>211.57390000000001</v>
      </c>
      <c r="AI239">
        <v>201.47389999999999</v>
      </c>
      <c r="AJ239">
        <v>191.88310000000001</v>
      </c>
      <c r="AK239">
        <v>187.48</v>
      </c>
      <c r="AL239">
        <v>180.70580000000001</v>
      </c>
      <c r="AM239">
        <v>177.00049999999999</v>
      </c>
      <c r="AN239">
        <v>172.87520000000001</v>
      </c>
      <c r="AO239">
        <v>165.64779999999999</v>
      </c>
      <c r="AP239">
        <v>72.665300000000002</v>
      </c>
      <c r="AQ239">
        <v>71.966800000000006</v>
      </c>
      <c r="AR239">
        <v>71.880380000000002</v>
      </c>
      <c r="AS239">
        <v>72.312089999999998</v>
      </c>
      <c r="AT239">
        <v>71.93674</v>
      </c>
      <c r="AU239">
        <v>71.835909999999998</v>
      </c>
      <c r="AV239">
        <v>72.157089999999997</v>
      </c>
      <c r="AW239">
        <v>74.995639999999995</v>
      </c>
      <c r="AX239">
        <v>78.724530000000001</v>
      </c>
      <c r="AY239">
        <v>83.057460000000006</v>
      </c>
      <c r="AZ239">
        <v>84.49512</v>
      </c>
      <c r="BA239">
        <v>85.289090000000002</v>
      </c>
      <c r="BB239">
        <v>87.205920000000006</v>
      </c>
      <c r="BC239">
        <v>88.957650000000001</v>
      </c>
      <c r="BD239">
        <v>87.921170000000004</v>
      </c>
      <c r="BE239">
        <v>84.336550000000003</v>
      </c>
      <c r="BF239">
        <v>80.241299999999995</v>
      </c>
      <c r="BG239">
        <v>77.969759999999994</v>
      </c>
      <c r="BH239">
        <v>76.31747</v>
      </c>
      <c r="BI239">
        <v>74.571629999999999</v>
      </c>
      <c r="BJ239">
        <v>73.470020000000005</v>
      </c>
      <c r="BK239">
        <v>73.002139999999997</v>
      </c>
      <c r="BL239">
        <v>72.430840000000003</v>
      </c>
      <c r="BM239">
        <v>71.883899999999997</v>
      </c>
      <c r="BN239">
        <v>-0.27015850000000002</v>
      </c>
      <c r="BO239">
        <v>-0.21105679999999999</v>
      </c>
      <c r="BP239">
        <v>1.0161260000000001</v>
      </c>
      <c r="BQ239">
        <v>1.3675600000000001</v>
      </c>
      <c r="BR239">
        <v>0.88690150000000001</v>
      </c>
      <c r="BS239">
        <v>0.64655739999999995</v>
      </c>
      <c r="BT239">
        <v>0.42799680000000001</v>
      </c>
      <c r="BU239">
        <v>1.2290110000000001</v>
      </c>
      <c r="BV239">
        <v>-0.8325091</v>
      </c>
      <c r="BW239">
        <v>-1.5926750000000001</v>
      </c>
      <c r="BX239">
        <v>-2.8437410000000001</v>
      </c>
      <c r="BY239">
        <v>-2.2774999999999999</v>
      </c>
      <c r="BZ239">
        <v>-0.80556159999999999</v>
      </c>
      <c r="CA239">
        <v>1.8977090000000001</v>
      </c>
      <c r="CB239">
        <v>6.1248740000000002</v>
      </c>
      <c r="CC239">
        <v>3.7658610000000001</v>
      </c>
      <c r="CD239">
        <v>2.8032750000000002</v>
      </c>
      <c r="CE239">
        <v>2.1666629999999998</v>
      </c>
      <c r="CF239">
        <v>1.2052769999999999</v>
      </c>
      <c r="CG239">
        <v>0.33149849999999997</v>
      </c>
      <c r="CH239">
        <v>-0.731595</v>
      </c>
      <c r="CI239">
        <v>-0.52211660000000004</v>
      </c>
      <c r="CJ239">
        <v>-1.009511</v>
      </c>
      <c r="CK239">
        <v>3.7300000000000001E-4</v>
      </c>
      <c r="CL239">
        <v>1.1479889999999999</v>
      </c>
      <c r="CM239">
        <v>1.293045</v>
      </c>
      <c r="CN239">
        <v>1.082824</v>
      </c>
      <c r="CO239">
        <v>1.082692</v>
      </c>
      <c r="CP239">
        <v>0.83877069999999998</v>
      </c>
      <c r="CQ239">
        <v>0.5435856</v>
      </c>
      <c r="CR239">
        <v>0.82834819999999998</v>
      </c>
      <c r="CS239">
        <v>0.51344330000000005</v>
      </c>
      <c r="CT239">
        <v>0.41825630000000003</v>
      </c>
      <c r="CU239">
        <v>0.68307070000000003</v>
      </c>
      <c r="CV239">
        <v>0.68441540000000001</v>
      </c>
      <c r="CW239">
        <v>0.35027540000000001</v>
      </c>
      <c r="CX239">
        <v>0.60839120000000002</v>
      </c>
      <c r="CY239">
        <v>1.378433</v>
      </c>
      <c r="CZ239">
        <v>5.3984920000000001</v>
      </c>
      <c r="DA239">
        <v>5.7427950000000001</v>
      </c>
      <c r="DB239">
        <v>5.6218320000000004</v>
      </c>
      <c r="DC239">
        <v>6.0516329999999998</v>
      </c>
      <c r="DD239">
        <v>2.969481</v>
      </c>
      <c r="DE239">
        <v>2.2461950000000002</v>
      </c>
      <c r="DF239">
        <v>2.520991</v>
      </c>
      <c r="DG239">
        <v>1.3811389999999999</v>
      </c>
      <c r="DH239">
        <v>1.252313</v>
      </c>
      <c r="DI239">
        <v>1.2269920000000001</v>
      </c>
    </row>
    <row r="240" spans="1:113" x14ac:dyDescent="0.25">
      <c r="A240" t="str">
        <f t="shared" si="3"/>
        <v>All_All_All_No_All_200 kW and above_44079</v>
      </c>
      <c r="B240" t="s">
        <v>155</v>
      </c>
      <c r="C240" t="s">
        <v>181</v>
      </c>
      <c r="D240" t="s">
        <v>2</v>
      </c>
      <c r="E240" t="s">
        <v>2</v>
      </c>
      <c r="F240" t="s">
        <v>2</v>
      </c>
      <c r="G240" t="s">
        <v>206</v>
      </c>
      <c r="H240" t="s">
        <v>2</v>
      </c>
      <c r="I240" t="s">
        <v>39</v>
      </c>
      <c r="J240" s="11">
        <v>44079</v>
      </c>
      <c r="K240">
        <v>15</v>
      </c>
      <c r="L240">
        <v>18</v>
      </c>
      <c r="M240">
        <v>1411</v>
      </c>
      <c r="N240">
        <v>0</v>
      </c>
      <c r="O240">
        <v>0</v>
      </c>
      <c r="P240">
        <v>0</v>
      </c>
      <c r="Q240">
        <v>0</v>
      </c>
      <c r="R240">
        <v>157.91300000000001</v>
      </c>
      <c r="S240">
        <v>154.00630000000001</v>
      </c>
      <c r="T240">
        <v>149.8922</v>
      </c>
      <c r="U240">
        <v>146.71100000000001</v>
      </c>
      <c r="V240">
        <v>146.83869999999999</v>
      </c>
      <c r="W240">
        <v>149.59209999999999</v>
      </c>
      <c r="X240">
        <v>153.90129999999999</v>
      </c>
      <c r="Y240">
        <v>154.9658</v>
      </c>
      <c r="Z240">
        <v>164.26419999999999</v>
      </c>
      <c r="AA240">
        <v>171.58580000000001</v>
      </c>
      <c r="AB240">
        <v>179.85239999999999</v>
      </c>
      <c r="AC240">
        <v>181.9556</v>
      </c>
      <c r="AD240">
        <v>185.42930000000001</v>
      </c>
      <c r="AE240">
        <v>184.00620000000001</v>
      </c>
      <c r="AF240">
        <v>183.7225</v>
      </c>
      <c r="AG240">
        <v>183.0146</v>
      </c>
      <c r="AH240">
        <v>182.7432</v>
      </c>
      <c r="AI240">
        <v>182.75839999999999</v>
      </c>
      <c r="AJ240">
        <v>178.9246</v>
      </c>
      <c r="AK240">
        <v>174.13200000000001</v>
      </c>
      <c r="AL240">
        <v>167.78739999999999</v>
      </c>
      <c r="AM240">
        <v>169.9752</v>
      </c>
      <c r="AN240">
        <v>168.9118</v>
      </c>
      <c r="AO240">
        <v>162.48560000000001</v>
      </c>
      <c r="AP240">
        <v>71.313500000000005</v>
      </c>
      <c r="AQ240">
        <v>70.924930000000003</v>
      </c>
      <c r="AR240">
        <v>70.247829999999993</v>
      </c>
      <c r="AS240">
        <v>70.245059999999995</v>
      </c>
      <c r="AT240">
        <v>70.290009999999995</v>
      </c>
      <c r="AU240">
        <v>70.558819999999997</v>
      </c>
      <c r="AV240">
        <v>70.314949999999996</v>
      </c>
      <c r="AW240">
        <v>75.451819999999998</v>
      </c>
      <c r="AX240">
        <v>81.034199999999998</v>
      </c>
      <c r="AY240">
        <v>86.753039999999999</v>
      </c>
      <c r="AZ240">
        <v>92.400790000000001</v>
      </c>
      <c r="BA240">
        <v>94.214730000000003</v>
      </c>
      <c r="BB240">
        <v>95.742310000000003</v>
      </c>
      <c r="BC240">
        <v>97.798259999999999</v>
      </c>
      <c r="BD240">
        <v>96.653750000000002</v>
      </c>
      <c r="BE240">
        <v>96.120310000000003</v>
      </c>
      <c r="BF240">
        <v>94.852729999999994</v>
      </c>
      <c r="BG240">
        <v>91.403210000000001</v>
      </c>
      <c r="BH240">
        <v>86.906000000000006</v>
      </c>
      <c r="BI240">
        <v>83.657979999999995</v>
      </c>
      <c r="BJ240">
        <v>80.956729999999993</v>
      </c>
      <c r="BK240">
        <v>78.637010000000004</v>
      </c>
      <c r="BL240">
        <v>77.965329999999994</v>
      </c>
      <c r="BM240">
        <v>76.593819999999994</v>
      </c>
      <c r="BN240">
        <v>-0.16936370000000001</v>
      </c>
      <c r="BO240">
        <v>-0.15766140000000001</v>
      </c>
      <c r="BP240">
        <v>0.84111499999999995</v>
      </c>
      <c r="BQ240">
        <v>1.243303</v>
      </c>
      <c r="BR240">
        <v>0.99148170000000002</v>
      </c>
      <c r="BS240">
        <v>0.99697840000000004</v>
      </c>
      <c r="BT240">
        <v>0.71828720000000001</v>
      </c>
      <c r="BU240">
        <v>1.301075</v>
      </c>
      <c r="BV240">
        <v>-0.5211635</v>
      </c>
      <c r="BW240">
        <v>-1.1227720000000001</v>
      </c>
      <c r="BX240">
        <v>-2.9907010000000001</v>
      </c>
      <c r="BY240">
        <v>-2.29068</v>
      </c>
      <c r="BZ240">
        <v>-1.1306430000000001</v>
      </c>
      <c r="CA240">
        <v>2.049747</v>
      </c>
      <c r="CB240">
        <v>5.9070539999999996</v>
      </c>
      <c r="CC240">
        <v>4.2740999999999998</v>
      </c>
      <c r="CD240">
        <v>3.139151</v>
      </c>
      <c r="CE240">
        <v>3.9180670000000002</v>
      </c>
      <c r="CF240">
        <v>2.511803</v>
      </c>
      <c r="CG240">
        <v>0.4528296</v>
      </c>
      <c r="CH240">
        <v>0.4586134</v>
      </c>
      <c r="CI240">
        <v>-1.987033</v>
      </c>
      <c r="CJ240">
        <v>-1.882253</v>
      </c>
      <c r="CK240">
        <v>-0.88125469999999995</v>
      </c>
      <c r="CL240">
        <v>0.98486130000000005</v>
      </c>
      <c r="CM240">
        <v>1.1429609999999999</v>
      </c>
      <c r="CN240">
        <v>0.98184950000000004</v>
      </c>
      <c r="CO240">
        <v>0.85838910000000002</v>
      </c>
      <c r="CP240">
        <v>0.79235670000000002</v>
      </c>
      <c r="CQ240">
        <v>0.63052859999999999</v>
      </c>
      <c r="CR240">
        <v>0.70451379999999997</v>
      </c>
      <c r="CS240">
        <v>0.49649789999999999</v>
      </c>
      <c r="CT240">
        <v>0.51057680000000005</v>
      </c>
      <c r="CU240">
        <v>0.78212329999999997</v>
      </c>
      <c r="CV240">
        <v>1.2042360000000001</v>
      </c>
      <c r="CW240">
        <v>0.42057879999999997</v>
      </c>
      <c r="CX240">
        <v>0.67875220000000003</v>
      </c>
      <c r="CY240">
        <v>2.0392260000000002</v>
      </c>
      <c r="CZ240">
        <v>6.7541450000000003</v>
      </c>
      <c r="DA240">
        <v>7.4695790000000004</v>
      </c>
      <c r="DB240">
        <v>7.7409949999999998</v>
      </c>
      <c r="DC240">
        <v>10.52449</v>
      </c>
      <c r="DD240">
        <v>7.2645920000000004</v>
      </c>
      <c r="DE240">
        <v>6.1600010000000003</v>
      </c>
      <c r="DF240">
        <v>6.1388470000000002</v>
      </c>
      <c r="DG240">
        <v>1.9104950000000001</v>
      </c>
      <c r="DH240">
        <v>1.9656910000000001</v>
      </c>
      <c r="DI240">
        <v>2.0964109999999998</v>
      </c>
    </row>
    <row r="241" spans="1:113" x14ac:dyDescent="0.25">
      <c r="A241" t="str">
        <f t="shared" si="3"/>
        <v>All_All_All_No_All_200 kW and above_44080</v>
      </c>
      <c r="B241" t="s">
        <v>155</v>
      </c>
      <c r="C241" t="s">
        <v>181</v>
      </c>
      <c r="D241" t="s">
        <v>2</v>
      </c>
      <c r="E241" t="s">
        <v>2</v>
      </c>
      <c r="F241" t="s">
        <v>2</v>
      </c>
      <c r="G241" t="s">
        <v>206</v>
      </c>
      <c r="H241" t="s">
        <v>2</v>
      </c>
      <c r="I241" t="s">
        <v>39</v>
      </c>
      <c r="J241" s="11">
        <v>44080</v>
      </c>
      <c r="K241">
        <v>15</v>
      </c>
      <c r="L241">
        <v>18</v>
      </c>
      <c r="M241">
        <v>1411</v>
      </c>
      <c r="N241">
        <v>0</v>
      </c>
      <c r="O241">
        <v>0</v>
      </c>
      <c r="P241">
        <v>0</v>
      </c>
      <c r="Q241">
        <v>0</v>
      </c>
      <c r="R241">
        <v>157.2448</v>
      </c>
      <c r="S241">
        <v>153.4759</v>
      </c>
      <c r="T241">
        <v>150.48679999999999</v>
      </c>
      <c r="U241">
        <v>147.74690000000001</v>
      </c>
      <c r="V241">
        <v>146.64570000000001</v>
      </c>
      <c r="W241">
        <v>147.1036</v>
      </c>
      <c r="X241">
        <v>149.31540000000001</v>
      </c>
      <c r="Y241">
        <v>150.0205</v>
      </c>
      <c r="Z241">
        <v>156.7577</v>
      </c>
      <c r="AA241">
        <v>166.18680000000001</v>
      </c>
      <c r="AB241">
        <v>174.5035</v>
      </c>
      <c r="AC241">
        <v>177.9126</v>
      </c>
      <c r="AD241">
        <v>179.86519999999999</v>
      </c>
      <c r="AE241">
        <v>180.5795</v>
      </c>
      <c r="AF241">
        <v>183.20740000000001</v>
      </c>
      <c r="AG241">
        <v>182.1711</v>
      </c>
      <c r="AH241">
        <v>181.4188</v>
      </c>
      <c r="AI241">
        <v>179.2636</v>
      </c>
      <c r="AJ241">
        <v>174.7422</v>
      </c>
      <c r="AK241">
        <v>169.21449999999999</v>
      </c>
      <c r="AL241">
        <v>163.36320000000001</v>
      </c>
      <c r="AM241">
        <v>166.06610000000001</v>
      </c>
      <c r="AN241">
        <v>164.7362</v>
      </c>
      <c r="AO241">
        <v>161.22880000000001</v>
      </c>
      <c r="AP241">
        <v>76.230900000000005</v>
      </c>
      <c r="AQ241">
        <v>75.284760000000006</v>
      </c>
      <c r="AR241">
        <v>74.066320000000005</v>
      </c>
      <c r="AS241">
        <v>74.000559999999993</v>
      </c>
      <c r="AT241">
        <v>74.938190000000006</v>
      </c>
      <c r="AU241">
        <v>74.944320000000005</v>
      </c>
      <c r="AV241">
        <v>75.57535</v>
      </c>
      <c r="AW241">
        <v>83.563699999999997</v>
      </c>
      <c r="AX241">
        <v>89.586470000000006</v>
      </c>
      <c r="AY241">
        <v>95.379310000000004</v>
      </c>
      <c r="AZ241">
        <v>100.4855</v>
      </c>
      <c r="BA241">
        <v>101.7128</v>
      </c>
      <c r="BB241">
        <v>102.3291</v>
      </c>
      <c r="BC241">
        <v>103.38509999999999</v>
      </c>
      <c r="BD241">
        <v>102.5248</v>
      </c>
      <c r="BE241">
        <v>99.956119999999999</v>
      </c>
      <c r="BF241">
        <v>96.031090000000006</v>
      </c>
      <c r="BG241">
        <v>91.598269999999999</v>
      </c>
      <c r="BH241">
        <v>84.560590000000005</v>
      </c>
      <c r="BI241">
        <v>80.681700000000006</v>
      </c>
      <c r="BJ241">
        <v>78.374489999999994</v>
      </c>
      <c r="BK241">
        <v>77.185810000000004</v>
      </c>
      <c r="BL241">
        <v>76.203869999999995</v>
      </c>
      <c r="BM241">
        <v>74.716269999999994</v>
      </c>
      <c r="BN241">
        <v>0.70003559999999998</v>
      </c>
      <c r="BO241">
        <v>0.56537979999999999</v>
      </c>
      <c r="BP241">
        <v>0.95909359999999999</v>
      </c>
      <c r="BQ241">
        <v>0.4138444</v>
      </c>
      <c r="BR241">
        <v>0.13652120000000001</v>
      </c>
      <c r="BS241">
        <v>0.1210719</v>
      </c>
      <c r="BT241">
        <v>0.2354319</v>
      </c>
      <c r="BU241">
        <v>1.539353</v>
      </c>
      <c r="BV241">
        <v>0.55559150000000002</v>
      </c>
      <c r="BW241">
        <v>5.2368600000000001E-2</v>
      </c>
      <c r="BX241">
        <v>-1.2268030000000001</v>
      </c>
      <c r="BY241">
        <v>-0.3949841</v>
      </c>
      <c r="BZ241">
        <v>0.42617820000000001</v>
      </c>
      <c r="CA241">
        <v>3.1671309999999999</v>
      </c>
      <c r="CB241">
        <v>4.5415109999999999</v>
      </c>
      <c r="CC241">
        <v>4.0698730000000003</v>
      </c>
      <c r="CD241">
        <v>2.401567</v>
      </c>
      <c r="CE241">
        <v>2.7415919999999998</v>
      </c>
      <c r="CF241">
        <v>2.9231199999999999</v>
      </c>
      <c r="CG241">
        <v>2.360023</v>
      </c>
      <c r="CH241">
        <v>1.759029</v>
      </c>
      <c r="CI241">
        <v>-0.99693989999999999</v>
      </c>
      <c r="CJ241">
        <v>-1.4189050000000001</v>
      </c>
      <c r="CK241">
        <v>-0.79065129999999995</v>
      </c>
      <c r="CL241">
        <v>1.2887789999999999</v>
      </c>
      <c r="CM241">
        <v>1.306826</v>
      </c>
      <c r="CN241">
        <v>1.099421</v>
      </c>
      <c r="CO241">
        <v>1.1416580000000001</v>
      </c>
      <c r="CP241">
        <v>1.0929720000000001</v>
      </c>
      <c r="CQ241">
        <v>0.96441909999999997</v>
      </c>
      <c r="CR241">
        <v>0.90428249999999999</v>
      </c>
      <c r="CS241">
        <v>0.74342450000000004</v>
      </c>
      <c r="CT241">
        <v>0.72674479999999997</v>
      </c>
      <c r="CU241">
        <v>1.2336210000000001</v>
      </c>
      <c r="CV241">
        <v>2.0586250000000001</v>
      </c>
      <c r="CW241">
        <v>0.72426199999999996</v>
      </c>
      <c r="CX241">
        <v>0.91497729999999999</v>
      </c>
      <c r="CY241">
        <v>2.3815219999999999</v>
      </c>
      <c r="CZ241">
        <v>7.7447999999999997</v>
      </c>
      <c r="DA241">
        <v>8.3580930000000002</v>
      </c>
      <c r="DB241">
        <v>7.9540430000000004</v>
      </c>
      <c r="DC241">
        <v>8.8580190000000005</v>
      </c>
      <c r="DD241">
        <v>5.598554</v>
      </c>
      <c r="DE241">
        <v>4.1621649999999999</v>
      </c>
      <c r="DF241">
        <v>4.1521480000000004</v>
      </c>
      <c r="DG241" s="25">
        <v>2.1512859999999998</v>
      </c>
      <c r="DH241">
        <v>2.2801130000000001</v>
      </c>
      <c r="DI241">
        <v>2.045976</v>
      </c>
    </row>
    <row r="242" spans="1:113" x14ac:dyDescent="0.25">
      <c r="A242" t="str">
        <f t="shared" si="3"/>
        <v>All_All_All_No_All_200 kW and above_44081</v>
      </c>
      <c r="B242" t="s">
        <v>155</v>
      </c>
      <c r="C242" t="s">
        <v>181</v>
      </c>
      <c r="D242" t="s">
        <v>2</v>
      </c>
      <c r="E242" t="s">
        <v>2</v>
      </c>
      <c r="F242" t="s">
        <v>2</v>
      </c>
      <c r="G242" t="s">
        <v>206</v>
      </c>
      <c r="H242" t="s">
        <v>2</v>
      </c>
      <c r="I242" t="s">
        <v>39</v>
      </c>
      <c r="J242" s="11">
        <v>44081</v>
      </c>
      <c r="K242">
        <v>15</v>
      </c>
      <c r="L242">
        <v>18</v>
      </c>
      <c r="M242">
        <v>1411</v>
      </c>
      <c r="N242">
        <v>0</v>
      </c>
      <c r="O242">
        <v>0</v>
      </c>
      <c r="P242">
        <v>0</v>
      </c>
      <c r="Q242">
        <v>0</v>
      </c>
      <c r="R242">
        <v>157.14150000000001</v>
      </c>
      <c r="S242">
        <v>153.40119999999999</v>
      </c>
      <c r="T242">
        <v>151.75559999999999</v>
      </c>
      <c r="U242">
        <v>151.0453</v>
      </c>
      <c r="V242">
        <v>152.0599</v>
      </c>
      <c r="W242">
        <v>158.5633</v>
      </c>
      <c r="X242">
        <v>166.32919999999999</v>
      </c>
      <c r="Y242">
        <v>165.07249999999999</v>
      </c>
      <c r="Z242">
        <v>167.48429999999999</v>
      </c>
      <c r="AA242">
        <v>169.80609999999999</v>
      </c>
      <c r="AB242">
        <v>175.4597</v>
      </c>
      <c r="AC242">
        <v>177.0326</v>
      </c>
      <c r="AD242">
        <v>177.9366</v>
      </c>
      <c r="AE242">
        <v>177.44909999999999</v>
      </c>
      <c r="AF242">
        <v>175.6728</v>
      </c>
      <c r="AG242">
        <v>174.38749999999999</v>
      </c>
      <c r="AH242">
        <v>173.4314</v>
      </c>
      <c r="AI242">
        <v>169.62870000000001</v>
      </c>
      <c r="AJ242">
        <v>162.7749</v>
      </c>
      <c r="AK242">
        <v>159.64060000000001</v>
      </c>
      <c r="AL242">
        <v>153.08340000000001</v>
      </c>
      <c r="AM242">
        <v>155.15979999999999</v>
      </c>
      <c r="AN242">
        <v>153.32480000000001</v>
      </c>
      <c r="AO242">
        <v>151.68559999999999</v>
      </c>
      <c r="AP242">
        <v>73.343599999999995</v>
      </c>
      <c r="AQ242">
        <v>72.709590000000006</v>
      </c>
      <c r="AR242">
        <v>71.562929999999994</v>
      </c>
      <c r="AS242">
        <v>71.028180000000006</v>
      </c>
      <c r="AT242">
        <v>70.008870000000002</v>
      </c>
      <c r="AU242">
        <v>69.419659999999993</v>
      </c>
      <c r="AV242">
        <v>68.691180000000003</v>
      </c>
      <c r="AW242">
        <v>72.08663</v>
      </c>
      <c r="AX242">
        <v>73.315510000000003</v>
      </c>
      <c r="AY242">
        <v>76.624049999999997</v>
      </c>
      <c r="AZ242">
        <v>79.612080000000006</v>
      </c>
      <c r="BA242">
        <v>80.29092</v>
      </c>
      <c r="BB242">
        <v>80.663160000000005</v>
      </c>
      <c r="BC242">
        <v>80.113659999999996</v>
      </c>
      <c r="BD242">
        <v>80.172039999999996</v>
      </c>
      <c r="BE242">
        <v>78.954840000000004</v>
      </c>
      <c r="BF242">
        <v>77.875060000000005</v>
      </c>
      <c r="BG242">
        <v>75.378529999999998</v>
      </c>
      <c r="BH242">
        <v>73.615489999999994</v>
      </c>
      <c r="BI242">
        <v>72.529719999999998</v>
      </c>
      <c r="BJ242">
        <v>71.920299999999997</v>
      </c>
      <c r="BK242">
        <v>71.841499999999996</v>
      </c>
      <c r="BL242">
        <v>71.669749999999993</v>
      </c>
      <c r="BM242">
        <v>71.621480000000005</v>
      </c>
      <c r="BN242">
        <v>0.9714351</v>
      </c>
      <c r="BO242">
        <v>0.68300799999999995</v>
      </c>
      <c r="BP242">
        <v>0.52014070000000001</v>
      </c>
      <c r="BQ242">
        <v>0.18625659999999999</v>
      </c>
      <c r="BR242">
        <v>0.63111399999999995</v>
      </c>
      <c r="BS242">
        <v>1.9568110000000001</v>
      </c>
      <c r="BT242">
        <v>1.427719</v>
      </c>
      <c r="BU242">
        <v>0.30381029999999998</v>
      </c>
      <c r="BV242">
        <v>-1.639778</v>
      </c>
      <c r="BW242">
        <v>-2.0836730000000001</v>
      </c>
      <c r="BX242">
        <v>-0.78805099999999995</v>
      </c>
      <c r="BY242">
        <v>-0.43164350000000001</v>
      </c>
      <c r="BZ242">
        <v>1.1065590000000001</v>
      </c>
      <c r="CA242">
        <v>2.4798909999999998</v>
      </c>
      <c r="CB242">
        <v>4.7023780000000004</v>
      </c>
      <c r="CC242">
        <v>2.7168920000000001</v>
      </c>
      <c r="CD242">
        <v>1.7100329999999999</v>
      </c>
      <c r="CE242">
        <v>0.53308560000000005</v>
      </c>
      <c r="CF242">
        <v>1.811928</v>
      </c>
      <c r="CG242">
        <v>2.3705479999999999</v>
      </c>
      <c r="CH242">
        <v>1.05104</v>
      </c>
      <c r="CI242">
        <v>0.42520989999999997</v>
      </c>
      <c r="CJ242">
        <v>-0.92276570000000002</v>
      </c>
      <c r="CK242">
        <v>-0.4231007</v>
      </c>
      <c r="CL242">
        <v>2.7653919999999999</v>
      </c>
      <c r="CM242">
        <v>1.866846</v>
      </c>
      <c r="CN242">
        <v>1.6430359999999999</v>
      </c>
      <c r="CO242">
        <v>1.6318459999999999</v>
      </c>
      <c r="CP242">
        <v>1.9452320000000001</v>
      </c>
      <c r="CQ242">
        <v>1.431818</v>
      </c>
      <c r="CR242">
        <v>1.7853460000000001</v>
      </c>
      <c r="CS242">
        <v>1.5318959999999999</v>
      </c>
      <c r="CT242">
        <v>1.7411099999999999</v>
      </c>
      <c r="CU242">
        <v>2.6831309999999999</v>
      </c>
      <c r="CV242">
        <v>2.8230849999999998</v>
      </c>
      <c r="CW242">
        <v>1.211913</v>
      </c>
      <c r="CX242">
        <v>1.584695</v>
      </c>
      <c r="CY242">
        <v>4.5930840000000002</v>
      </c>
      <c r="CZ242">
        <v>6.5954499999999996</v>
      </c>
      <c r="DA242">
        <v>6.8458829999999997</v>
      </c>
      <c r="DB242">
        <v>7.3154599999999999</v>
      </c>
      <c r="DC242">
        <v>11.280659999999999</v>
      </c>
      <c r="DD242">
        <v>10.58381</v>
      </c>
      <c r="DE242">
        <v>8.275582</v>
      </c>
      <c r="DF242">
        <v>6.9101520000000001</v>
      </c>
      <c r="DG242" s="25">
        <v>3.087815</v>
      </c>
      <c r="DH242">
        <v>3.6637849999999998</v>
      </c>
      <c r="DI242">
        <v>2.9860169999999999</v>
      </c>
    </row>
    <row r="243" spans="1:113" x14ac:dyDescent="0.25">
      <c r="A243" t="str">
        <f t="shared" si="3"/>
        <v>All_All_All_No_All_200 kW and above_44104</v>
      </c>
      <c r="B243" t="s">
        <v>155</v>
      </c>
      <c r="C243" t="s">
        <v>181</v>
      </c>
      <c r="D243" t="s">
        <v>2</v>
      </c>
      <c r="E243" t="s">
        <v>2</v>
      </c>
      <c r="F243" t="s">
        <v>2</v>
      </c>
      <c r="G243" t="s">
        <v>206</v>
      </c>
      <c r="H243" t="s">
        <v>2</v>
      </c>
      <c r="I243" t="s">
        <v>39</v>
      </c>
      <c r="J243" s="11">
        <v>44104</v>
      </c>
      <c r="K243">
        <v>15</v>
      </c>
      <c r="L243">
        <v>18</v>
      </c>
      <c r="M243">
        <v>1417</v>
      </c>
      <c r="N243">
        <v>0</v>
      </c>
      <c r="O243">
        <v>0</v>
      </c>
      <c r="P243">
        <v>0</v>
      </c>
      <c r="Q243">
        <v>0</v>
      </c>
      <c r="R243">
        <v>156.67910000000001</v>
      </c>
      <c r="S243">
        <v>152.3622</v>
      </c>
      <c r="T243">
        <v>148.21080000000001</v>
      </c>
      <c r="U243">
        <v>147.15450000000001</v>
      </c>
      <c r="V243">
        <v>150.37880000000001</v>
      </c>
      <c r="W243">
        <v>161.41679999999999</v>
      </c>
      <c r="X243">
        <v>180.23150000000001</v>
      </c>
      <c r="Y243">
        <v>191.99870000000001</v>
      </c>
      <c r="Z243">
        <v>203.5446</v>
      </c>
      <c r="AA243">
        <v>213.91589999999999</v>
      </c>
      <c r="AB243">
        <v>227.59119999999999</v>
      </c>
      <c r="AC243">
        <v>234.78049999999999</v>
      </c>
      <c r="AD243">
        <v>238.26830000000001</v>
      </c>
      <c r="AE243">
        <v>237.44049999999999</v>
      </c>
      <c r="AF243">
        <v>234.5728</v>
      </c>
      <c r="AG243">
        <v>231.07900000000001</v>
      </c>
      <c r="AH243">
        <v>221.40719999999999</v>
      </c>
      <c r="AI243">
        <v>210.809</v>
      </c>
      <c r="AJ243">
        <v>198.07749999999999</v>
      </c>
      <c r="AK243">
        <v>187.87430000000001</v>
      </c>
      <c r="AL243">
        <v>177.11089999999999</v>
      </c>
      <c r="AM243">
        <v>174.46960000000001</v>
      </c>
      <c r="AN243">
        <v>168.39060000000001</v>
      </c>
      <c r="AO243">
        <v>161.4023</v>
      </c>
      <c r="AP243">
        <v>67.370199999999997</v>
      </c>
      <c r="AQ243">
        <v>67.406779999999998</v>
      </c>
      <c r="AR243">
        <v>66.772099999999995</v>
      </c>
      <c r="AS243">
        <v>67.948549999999997</v>
      </c>
      <c r="AT243">
        <v>68.519919999999999</v>
      </c>
      <c r="AU243">
        <v>69.782420000000002</v>
      </c>
      <c r="AV243">
        <v>70.298680000000004</v>
      </c>
      <c r="AW243">
        <v>76.125879999999995</v>
      </c>
      <c r="AX243">
        <v>83.38212</v>
      </c>
      <c r="AY243">
        <v>88.136150000000001</v>
      </c>
      <c r="AZ243">
        <v>94.245339999999999</v>
      </c>
      <c r="BA243">
        <v>95.946879999999993</v>
      </c>
      <c r="BB243">
        <v>94.879159999999999</v>
      </c>
      <c r="BC243">
        <v>93.954409999999996</v>
      </c>
      <c r="BD243">
        <v>94.255129999999994</v>
      </c>
      <c r="BE243">
        <v>95.975390000000004</v>
      </c>
      <c r="BF243">
        <v>94.852909999999994</v>
      </c>
      <c r="BG243">
        <v>88.497600000000006</v>
      </c>
      <c r="BH243">
        <v>83.698909999999998</v>
      </c>
      <c r="BI243">
        <v>80.547039999999996</v>
      </c>
      <c r="BJ243">
        <v>77.123260000000002</v>
      </c>
      <c r="BK243">
        <v>75.520769999999999</v>
      </c>
      <c r="BL243">
        <v>73.473020000000005</v>
      </c>
      <c r="BM243">
        <v>72.767359999999996</v>
      </c>
      <c r="BN243">
        <v>4.62551E-2</v>
      </c>
      <c r="BO243">
        <v>-7.1914199999999998E-2</v>
      </c>
      <c r="BP243">
        <v>0.70430000000000004</v>
      </c>
      <c r="BQ243">
        <v>1.1413899999999999</v>
      </c>
      <c r="BR243">
        <v>0.92810380000000003</v>
      </c>
      <c r="BS243">
        <v>0.66515829999999998</v>
      </c>
      <c r="BT243">
        <v>0.46862009999999998</v>
      </c>
      <c r="BU243">
        <v>1.453749</v>
      </c>
      <c r="BV243">
        <v>-0.1748622</v>
      </c>
      <c r="BW243">
        <v>-1.0218469999999999</v>
      </c>
      <c r="BX243">
        <v>-2.993757</v>
      </c>
      <c r="BY243">
        <v>-2.2613759999999998</v>
      </c>
      <c r="BZ243">
        <v>-1.062824</v>
      </c>
      <c r="CA243">
        <v>1.959325</v>
      </c>
      <c r="CB243">
        <v>5.8830140000000002</v>
      </c>
      <c r="CC243">
        <v>4.3304830000000001</v>
      </c>
      <c r="CD243">
        <v>3.2346119999999998</v>
      </c>
      <c r="CE243">
        <v>3.4629500000000002</v>
      </c>
      <c r="CF243">
        <v>2.16995</v>
      </c>
      <c r="CG243">
        <v>0.77154199999999995</v>
      </c>
      <c r="CH243">
        <v>0.11862060000000001</v>
      </c>
      <c r="CI243">
        <v>-0.81712289999999999</v>
      </c>
      <c r="CJ243">
        <v>-1.1909350000000001</v>
      </c>
      <c r="CK243">
        <v>-0.3370628</v>
      </c>
      <c r="CL243">
        <v>0.90670640000000002</v>
      </c>
      <c r="CM243">
        <v>1.018427</v>
      </c>
      <c r="CN243">
        <v>0.87888869999999997</v>
      </c>
      <c r="CO243">
        <v>0.7824546</v>
      </c>
      <c r="CP243">
        <v>0.69352930000000002</v>
      </c>
      <c r="CQ243">
        <v>0.61847929999999995</v>
      </c>
      <c r="CR243">
        <v>0.74940430000000002</v>
      </c>
      <c r="CS243">
        <v>0.56442320000000001</v>
      </c>
      <c r="CT243">
        <v>0.43806820000000002</v>
      </c>
      <c r="CU243">
        <v>0.69101480000000004</v>
      </c>
      <c r="CV243">
        <v>1.05718</v>
      </c>
      <c r="CW243">
        <v>0.48661209999999999</v>
      </c>
      <c r="CX243">
        <v>0.70736889999999997</v>
      </c>
      <c r="CY243">
        <v>1.5360320000000001</v>
      </c>
      <c r="CZ243">
        <v>5.5297660000000004</v>
      </c>
      <c r="DA243">
        <v>6.2255190000000002</v>
      </c>
      <c r="DB243">
        <v>6.4236190000000004</v>
      </c>
      <c r="DC243">
        <v>6.9925660000000001</v>
      </c>
      <c r="DD243">
        <v>3.9673159999999998</v>
      </c>
      <c r="DE243">
        <v>3.078417</v>
      </c>
      <c r="DF243">
        <v>2.9594610000000001</v>
      </c>
      <c r="DG243">
        <v>1.209816</v>
      </c>
      <c r="DH243">
        <v>1.2819860000000001</v>
      </c>
      <c r="DI243">
        <v>1.2553859999999999</v>
      </c>
    </row>
    <row r="244" spans="1:113" x14ac:dyDescent="0.25">
      <c r="A244" t="str">
        <f t="shared" si="3"/>
        <v>All_All_All_No_All_200 kW and above_44105</v>
      </c>
      <c r="B244" t="s">
        <v>155</v>
      </c>
      <c r="C244" t="s">
        <v>181</v>
      </c>
      <c r="D244" t="s">
        <v>2</v>
      </c>
      <c r="E244" t="s">
        <v>2</v>
      </c>
      <c r="F244" t="s">
        <v>2</v>
      </c>
      <c r="G244" t="s">
        <v>206</v>
      </c>
      <c r="H244" t="s">
        <v>2</v>
      </c>
      <c r="I244" t="s">
        <v>39</v>
      </c>
      <c r="J244" s="11">
        <v>44105</v>
      </c>
      <c r="K244">
        <v>15</v>
      </c>
      <c r="L244">
        <v>18</v>
      </c>
      <c r="M244">
        <v>1417</v>
      </c>
      <c r="N244">
        <v>0</v>
      </c>
      <c r="O244">
        <v>0</v>
      </c>
      <c r="P244">
        <v>0</v>
      </c>
      <c r="Q244">
        <v>0</v>
      </c>
      <c r="R244">
        <v>157.08770000000001</v>
      </c>
      <c r="S244">
        <v>151.5976</v>
      </c>
      <c r="T244">
        <v>147.8511</v>
      </c>
      <c r="U244">
        <v>148.2328</v>
      </c>
      <c r="V244">
        <v>152.45509999999999</v>
      </c>
      <c r="W244">
        <v>163.1688</v>
      </c>
      <c r="X244">
        <v>178.41159999999999</v>
      </c>
      <c r="Y244">
        <v>186.34819999999999</v>
      </c>
      <c r="Z244">
        <v>197.72049999999999</v>
      </c>
      <c r="AA244">
        <v>211.8192</v>
      </c>
      <c r="AB244">
        <v>226.3048</v>
      </c>
      <c r="AC244">
        <v>232.87889999999999</v>
      </c>
      <c r="AD244">
        <v>236.29150000000001</v>
      </c>
      <c r="AE244">
        <v>235.8964</v>
      </c>
      <c r="AF244">
        <v>227.7296</v>
      </c>
      <c r="AG244">
        <v>225.21539999999999</v>
      </c>
      <c r="AH244">
        <v>218.18549999999999</v>
      </c>
      <c r="AI244">
        <v>209.8603</v>
      </c>
      <c r="AJ244">
        <v>198.3836</v>
      </c>
      <c r="AK244">
        <v>188.98689999999999</v>
      </c>
      <c r="AL244">
        <v>178.86150000000001</v>
      </c>
      <c r="AM244">
        <v>176.55969999999999</v>
      </c>
      <c r="AN244">
        <v>168.99369999999999</v>
      </c>
      <c r="AO244">
        <v>158.42349999999999</v>
      </c>
      <c r="AP244">
        <v>72.527699999999996</v>
      </c>
      <c r="AQ244">
        <v>71.779390000000006</v>
      </c>
      <c r="AR244">
        <v>70.441090000000003</v>
      </c>
      <c r="AS244">
        <v>69.610259999999997</v>
      </c>
      <c r="AT244">
        <v>67.708330000000004</v>
      </c>
      <c r="AU244">
        <v>67.869789999999995</v>
      </c>
      <c r="AV244">
        <v>67.451340000000002</v>
      </c>
      <c r="AW244">
        <v>74.187430000000006</v>
      </c>
      <c r="AX244">
        <v>82.342020000000005</v>
      </c>
      <c r="AY244">
        <v>89.595500000000001</v>
      </c>
      <c r="AZ244">
        <v>94.795609999999996</v>
      </c>
      <c r="BA244">
        <v>97.225009999999997</v>
      </c>
      <c r="BB244">
        <v>98.055599999999998</v>
      </c>
      <c r="BC244">
        <v>97.576189999999997</v>
      </c>
      <c r="BD244">
        <v>95.121120000000005</v>
      </c>
      <c r="BE244">
        <v>93.344560000000001</v>
      </c>
      <c r="BF244">
        <v>91.370289999999997</v>
      </c>
      <c r="BG244">
        <v>86.506200000000007</v>
      </c>
      <c r="BH244">
        <v>80.925349999999995</v>
      </c>
      <c r="BI244">
        <v>76.761780000000002</v>
      </c>
      <c r="BJ244">
        <v>74.437910000000002</v>
      </c>
      <c r="BK244">
        <v>73.396190000000004</v>
      </c>
      <c r="BL244">
        <v>71.432199999999995</v>
      </c>
      <c r="BM244">
        <v>69.647419999999997</v>
      </c>
      <c r="BN244">
        <v>-0.20015340000000001</v>
      </c>
      <c r="BO244">
        <v>-0.1111975</v>
      </c>
      <c r="BP244">
        <v>1.1349899999999999</v>
      </c>
      <c r="BQ244">
        <v>1.2531350000000001</v>
      </c>
      <c r="BR244">
        <v>0.99996099999999999</v>
      </c>
      <c r="BS244">
        <v>1.3144960000000001</v>
      </c>
      <c r="BT244">
        <v>0.90631499999999998</v>
      </c>
      <c r="BU244">
        <v>1.322004</v>
      </c>
      <c r="BV244">
        <v>-0.2994714</v>
      </c>
      <c r="BW244">
        <v>-0.87403629999999999</v>
      </c>
      <c r="BX244">
        <v>-3.0305309999999999</v>
      </c>
      <c r="BY244">
        <v>-2.2467250000000001</v>
      </c>
      <c r="BZ244">
        <v>-1.13551</v>
      </c>
      <c r="CA244">
        <v>2.1072869999999999</v>
      </c>
      <c r="CB244">
        <v>5.9523229999999998</v>
      </c>
      <c r="CC244">
        <v>4.2386229999999996</v>
      </c>
      <c r="CD244">
        <v>2.9984120000000001</v>
      </c>
      <c r="CE244">
        <v>3.265898</v>
      </c>
      <c r="CF244">
        <v>1.7973889999999999</v>
      </c>
      <c r="CG244">
        <v>0.64888380000000001</v>
      </c>
      <c r="CH244">
        <v>-0.33782479999999998</v>
      </c>
      <c r="CI244">
        <v>-0.35361019999999999</v>
      </c>
      <c r="CJ244">
        <v>-0.93600539999999999</v>
      </c>
      <c r="CK244">
        <v>3.4547399999999999E-2</v>
      </c>
      <c r="CL244">
        <v>0.81040219999999996</v>
      </c>
      <c r="CM244">
        <v>0.88253409999999999</v>
      </c>
      <c r="CN244">
        <v>0.70960350000000005</v>
      </c>
      <c r="CO244">
        <v>0.71946350000000003</v>
      </c>
      <c r="CP244">
        <v>0.70809149999999998</v>
      </c>
      <c r="CQ244">
        <v>0.63278290000000004</v>
      </c>
      <c r="CR244">
        <v>0.68245860000000003</v>
      </c>
      <c r="CS244">
        <v>0.49003219999999997</v>
      </c>
      <c r="CT244">
        <v>0.42807849999999997</v>
      </c>
      <c r="CU244">
        <v>0.67259469999999999</v>
      </c>
      <c r="CV244">
        <v>0.91715060000000004</v>
      </c>
      <c r="CW244">
        <v>0.5325529</v>
      </c>
      <c r="CX244">
        <v>0.78357310000000002</v>
      </c>
      <c r="CY244">
        <v>1.762745</v>
      </c>
      <c r="CZ244">
        <v>5.8322279999999997</v>
      </c>
      <c r="DA244">
        <v>5.7794499999999998</v>
      </c>
      <c r="DB244">
        <v>5.5618040000000004</v>
      </c>
      <c r="DC244">
        <v>6.2375220000000002</v>
      </c>
      <c r="DD244">
        <v>3.1029330000000002</v>
      </c>
      <c r="DE244">
        <v>2.159745</v>
      </c>
      <c r="DF244">
        <v>2.3831790000000002</v>
      </c>
      <c r="DG244">
        <v>1.2382169999999999</v>
      </c>
      <c r="DH244">
        <v>1.2719560000000001</v>
      </c>
      <c r="DI244">
        <v>1.246597</v>
      </c>
    </row>
    <row r="245" spans="1:113" x14ac:dyDescent="0.25">
      <c r="A245" t="str">
        <f t="shared" si="3"/>
        <v>All_All_All_Yes_All_200 kW and above_44060</v>
      </c>
      <c r="B245" t="s">
        <v>155</v>
      </c>
      <c r="C245" t="s">
        <v>182</v>
      </c>
      <c r="D245" t="s">
        <v>2</v>
      </c>
      <c r="E245" t="s">
        <v>2</v>
      </c>
      <c r="F245" t="s">
        <v>2</v>
      </c>
      <c r="G245" t="s">
        <v>207</v>
      </c>
      <c r="H245" t="s">
        <v>2</v>
      </c>
      <c r="I245" t="s">
        <v>39</v>
      </c>
      <c r="J245" s="11">
        <v>44060</v>
      </c>
      <c r="K245">
        <v>15</v>
      </c>
      <c r="L245">
        <v>18</v>
      </c>
      <c r="M245">
        <v>21</v>
      </c>
      <c r="N245">
        <v>0</v>
      </c>
      <c r="O245">
        <v>0</v>
      </c>
      <c r="P245">
        <v>0</v>
      </c>
      <c r="Q245">
        <v>0</v>
      </c>
      <c r="R245">
        <v>82.165710000000004</v>
      </c>
      <c r="S245">
        <v>80.498099999999994</v>
      </c>
      <c r="T245">
        <v>77.631429999999995</v>
      </c>
      <c r="U245">
        <v>73.88476</v>
      </c>
      <c r="V245">
        <v>69.85333</v>
      </c>
      <c r="W245">
        <v>74.026669999999996</v>
      </c>
      <c r="X245">
        <v>98.144760000000005</v>
      </c>
      <c r="Y245">
        <v>104.21899999999999</v>
      </c>
      <c r="Z245">
        <v>117.46380000000001</v>
      </c>
      <c r="AA245">
        <v>125.0552</v>
      </c>
      <c r="AB245">
        <v>148.6524</v>
      </c>
      <c r="AC245">
        <v>163.2457</v>
      </c>
      <c r="AD245">
        <v>166.90190000000001</v>
      </c>
      <c r="AE245">
        <v>171.0067</v>
      </c>
      <c r="AF245">
        <v>175.5752</v>
      </c>
      <c r="AG245">
        <v>161.40100000000001</v>
      </c>
      <c r="AH245">
        <v>136.77330000000001</v>
      </c>
      <c r="AI245">
        <v>130.2286</v>
      </c>
      <c r="AJ245">
        <v>133.1352</v>
      </c>
      <c r="AK245">
        <v>123.29430000000001</v>
      </c>
      <c r="AL245">
        <v>115.3952</v>
      </c>
      <c r="AM245">
        <v>99.602860000000007</v>
      </c>
      <c r="AN245">
        <v>89.100949999999997</v>
      </c>
      <c r="AO245">
        <v>84.726669999999999</v>
      </c>
      <c r="AP245">
        <v>71.574100000000001</v>
      </c>
      <c r="AQ245">
        <v>71.166659999999993</v>
      </c>
      <c r="AR245">
        <v>70.240740000000002</v>
      </c>
      <c r="AS245">
        <v>70.037040000000005</v>
      </c>
      <c r="AT245">
        <v>70.962959999999995</v>
      </c>
      <c r="AU245">
        <v>71.94444</v>
      </c>
      <c r="AV245">
        <v>73.018519999999995</v>
      </c>
      <c r="AW245">
        <v>75.796300000000002</v>
      </c>
      <c r="AX245">
        <v>77.611109999999996</v>
      </c>
      <c r="AY245">
        <v>79.44444</v>
      </c>
      <c r="AZ245">
        <v>84.370369999999994</v>
      </c>
      <c r="BA245">
        <v>88.351849999999999</v>
      </c>
      <c r="BB245">
        <v>89.592590000000001</v>
      </c>
      <c r="BC245">
        <v>91.55556</v>
      </c>
      <c r="BD245">
        <v>93.351849999999999</v>
      </c>
      <c r="BE245">
        <v>92.296300000000002</v>
      </c>
      <c r="BF245">
        <v>89.759259999999998</v>
      </c>
      <c r="BG245">
        <v>87.759259999999998</v>
      </c>
      <c r="BH245">
        <v>82</v>
      </c>
      <c r="BI245">
        <v>77.518519999999995</v>
      </c>
      <c r="BJ245">
        <v>74.870369999999994</v>
      </c>
      <c r="BK245">
        <v>73.351849999999999</v>
      </c>
      <c r="BL245">
        <v>72.648150000000001</v>
      </c>
      <c r="BM245">
        <v>72.037040000000005</v>
      </c>
      <c r="BN245">
        <v>1.0214369999999999</v>
      </c>
      <c r="BO245">
        <v>0.43589470000000002</v>
      </c>
      <c r="BP245">
        <v>-0.26262079999999999</v>
      </c>
      <c r="BQ245">
        <v>-0.58174820000000005</v>
      </c>
      <c r="BR245">
        <v>0.52088250000000003</v>
      </c>
      <c r="BS245">
        <v>1.0151380000000001</v>
      </c>
      <c r="BT245">
        <v>1.060192</v>
      </c>
      <c r="BU245">
        <v>-0.53454880000000005</v>
      </c>
      <c r="BV245">
        <v>-0.26403989999999999</v>
      </c>
      <c r="BW245">
        <v>-0.56935020000000003</v>
      </c>
      <c r="BX245">
        <v>-0.29143520000000001</v>
      </c>
      <c r="BY245">
        <v>4.47836E-2</v>
      </c>
      <c r="BZ245">
        <v>0.11001660000000001</v>
      </c>
      <c r="CA245">
        <v>2.0439880000000001</v>
      </c>
      <c r="CB245">
        <v>3.2109049999999999</v>
      </c>
      <c r="CC245">
        <v>1.7344109999999999</v>
      </c>
      <c r="CD245">
        <v>1.6511560000000001</v>
      </c>
      <c r="CE245">
        <v>3.9960930000000001</v>
      </c>
      <c r="CF245">
        <v>3.3034240000000001</v>
      </c>
      <c r="CG245">
        <v>2.2056460000000002</v>
      </c>
      <c r="CH245">
        <v>-0.52348640000000002</v>
      </c>
      <c r="CI245">
        <v>-1.798913</v>
      </c>
      <c r="CJ245">
        <v>-2.028286</v>
      </c>
      <c r="CK245">
        <v>-1.253058</v>
      </c>
      <c r="CL245">
        <v>15.04644</v>
      </c>
      <c r="CM245">
        <v>17.07948</v>
      </c>
      <c r="CN245">
        <v>13.74253</v>
      </c>
      <c r="CO245">
        <v>12.079689999999999</v>
      </c>
      <c r="CP245">
        <v>10.087020000000001</v>
      </c>
      <c r="CQ245">
        <v>8.1133360000000003</v>
      </c>
      <c r="CR245">
        <v>8.5365210000000005</v>
      </c>
      <c r="CS245">
        <v>6.0112300000000003</v>
      </c>
      <c r="CT245">
        <v>7.2951290000000002</v>
      </c>
      <c r="CU245">
        <v>13.52697</v>
      </c>
      <c r="CV245">
        <v>14.107699999999999</v>
      </c>
      <c r="CW245">
        <v>5.2734930000000002</v>
      </c>
      <c r="CX245">
        <v>5.874117</v>
      </c>
      <c r="CY245">
        <v>8.7611170000000005</v>
      </c>
      <c r="CZ245">
        <v>22.122910000000001</v>
      </c>
      <c r="DA245">
        <v>28.094629999999999</v>
      </c>
      <c r="DB245">
        <v>27.073779999999999</v>
      </c>
      <c r="DC245">
        <v>34.028649999999999</v>
      </c>
      <c r="DD245">
        <v>29.182929999999999</v>
      </c>
      <c r="DE245">
        <v>27.922419999999999</v>
      </c>
      <c r="DF245">
        <v>30.479289999999999</v>
      </c>
      <c r="DG245">
        <v>9.6233740000000001</v>
      </c>
      <c r="DH245">
        <v>11.102639999999999</v>
      </c>
      <c r="DI245">
        <v>10.49691</v>
      </c>
    </row>
    <row r="246" spans="1:113" x14ac:dyDescent="0.25">
      <c r="A246" t="str">
        <f t="shared" si="3"/>
        <v>All_All_All_Yes_All_200 kW and above_44061</v>
      </c>
      <c r="B246" t="s">
        <v>155</v>
      </c>
      <c r="C246" t="s">
        <v>182</v>
      </c>
      <c r="D246" t="s">
        <v>2</v>
      </c>
      <c r="E246" t="s">
        <v>2</v>
      </c>
      <c r="F246" t="s">
        <v>2</v>
      </c>
      <c r="G246" t="s">
        <v>207</v>
      </c>
      <c r="H246" t="s">
        <v>2</v>
      </c>
      <c r="I246" t="s">
        <v>39</v>
      </c>
      <c r="J246" s="11">
        <v>44061</v>
      </c>
      <c r="K246">
        <v>15</v>
      </c>
      <c r="L246">
        <v>18</v>
      </c>
      <c r="M246">
        <v>21</v>
      </c>
      <c r="N246">
        <v>0</v>
      </c>
      <c r="O246">
        <v>0</v>
      </c>
      <c r="P246">
        <v>0</v>
      </c>
      <c r="Q246">
        <v>0</v>
      </c>
      <c r="R246">
        <v>106.5219</v>
      </c>
      <c r="S246">
        <v>100.9038</v>
      </c>
      <c r="T246">
        <v>88.602860000000007</v>
      </c>
      <c r="U246">
        <v>88.299049999999994</v>
      </c>
      <c r="V246">
        <v>87.282859999999999</v>
      </c>
      <c r="W246">
        <v>91.634289999999993</v>
      </c>
      <c r="X246">
        <v>143.1343</v>
      </c>
      <c r="Y246">
        <v>157.91139999999999</v>
      </c>
      <c r="Z246">
        <v>186.7705</v>
      </c>
      <c r="AA246">
        <v>213.29519999999999</v>
      </c>
      <c r="AB246">
        <v>220.35429999999999</v>
      </c>
      <c r="AC246">
        <v>244.2543</v>
      </c>
      <c r="AD246">
        <v>233.0933</v>
      </c>
      <c r="AE246">
        <v>229.119</v>
      </c>
      <c r="AF246">
        <v>220.0181</v>
      </c>
      <c r="AG246">
        <v>161.679</v>
      </c>
      <c r="AH246">
        <v>124.4448</v>
      </c>
      <c r="AI246">
        <v>119.1448</v>
      </c>
      <c r="AJ246">
        <v>115.0333</v>
      </c>
      <c r="AK246">
        <v>105.7876</v>
      </c>
      <c r="AL246">
        <v>100.59520000000001</v>
      </c>
      <c r="AM246">
        <v>85.205709999999996</v>
      </c>
      <c r="AN246">
        <v>100.07810000000001</v>
      </c>
      <c r="AO246">
        <v>92.704759999999993</v>
      </c>
      <c r="AP246">
        <v>71.462999999999994</v>
      </c>
      <c r="AQ246">
        <v>71.666659999999993</v>
      </c>
      <c r="AR246">
        <v>71.44444</v>
      </c>
      <c r="AS246">
        <v>72.111109999999996</v>
      </c>
      <c r="AT246">
        <v>72.685190000000006</v>
      </c>
      <c r="AU246">
        <v>73.129630000000006</v>
      </c>
      <c r="AV246">
        <v>74.129630000000006</v>
      </c>
      <c r="AW246">
        <v>79.240740000000002</v>
      </c>
      <c r="AX246">
        <v>82.981480000000005</v>
      </c>
      <c r="AY246">
        <v>90.296300000000002</v>
      </c>
      <c r="AZ246">
        <v>94.240740000000002</v>
      </c>
      <c r="BA246">
        <v>97.518519999999995</v>
      </c>
      <c r="BB246">
        <v>97.574070000000006</v>
      </c>
      <c r="BC246">
        <v>89.94444</v>
      </c>
      <c r="BD246">
        <v>88.537040000000005</v>
      </c>
      <c r="BE246">
        <v>88.518519999999995</v>
      </c>
      <c r="BF246">
        <v>88.962959999999995</v>
      </c>
      <c r="BG246">
        <v>86.314809999999994</v>
      </c>
      <c r="BH246">
        <v>81.796300000000002</v>
      </c>
      <c r="BI246">
        <v>78.481480000000005</v>
      </c>
      <c r="BJ246">
        <v>76.44444</v>
      </c>
      <c r="BK246">
        <v>75.259259999999998</v>
      </c>
      <c r="BL246">
        <v>74.537040000000005</v>
      </c>
      <c r="BM246">
        <v>73.574070000000006</v>
      </c>
      <c r="BN246">
        <v>-0.88682930000000004</v>
      </c>
      <c r="BO246">
        <v>-0.44454900000000003</v>
      </c>
      <c r="BP246">
        <v>0.12597179999999999</v>
      </c>
      <c r="BQ246">
        <v>2.9684700000000001E-2</v>
      </c>
      <c r="BR246">
        <v>0.41367120000000002</v>
      </c>
      <c r="BS246">
        <v>-0.62217330000000004</v>
      </c>
      <c r="BT246">
        <v>-0.34884680000000001</v>
      </c>
      <c r="BU246">
        <v>0.80649300000000002</v>
      </c>
      <c r="BV246">
        <v>0.68368980000000001</v>
      </c>
      <c r="BW246">
        <v>0.41920970000000002</v>
      </c>
      <c r="BX246">
        <v>-2.7626529999999998</v>
      </c>
      <c r="BY246">
        <v>-1.6441079999999999</v>
      </c>
      <c r="BZ246">
        <v>-0.4329151</v>
      </c>
      <c r="CA246">
        <v>2.5530780000000002</v>
      </c>
      <c r="CB246">
        <v>7.1889539999999998</v>
      </c>
      <c r="CC246">
        <v>5.3427910000000001</v>
      </c>
      <c r="CD246">
        <v>4.9271180000000001</v>
      </c>
      <c r="CE246">
        <v>5.7261620000000004</v>
      </c>
      <c r="CF246">
        <v>3.8339470000000002</v>
      </c>
      <c r="CG246">
        <v>1.0470950000000001</v>
      </c>
      <c r="CH246">
        <v>-1.0346040000000001</v>
      </c>
      <c r="CI246">
        <v>-2.2503519999999999</v>
      </c>
      <c r="CJ246">
        <v>-1.840568</v>
      </c>
      <c r="CK246">
        <v>-0.86768579999999995</v>
      </c>
      <c r="CL246">
        <v>13.195690000000001</v>
      </c>
      <c r="CM246">
        <v>15.24783</v>
      </c>
      <c r="CN246">
        <v>13.787940000000001</v>
      </c>
      <c r="CO246">
        <v>12.97681</v>
      </c>
      <c r="CP246">
        <v>11.412050000000001</v>
      </c>
      <c r="CQ246">
        <v>11.865679999999999</v>
      </c>
      <c r="CR246">
        <v>12.326309999999999</v>
      </c>
      <c r="CS246">
        <v>8.9518529999999998</v>
      </c>
      <c r="CT246">
        <v>8.1008379999999995</v>
      </c>
      <c r="CU246">
        <v>15.51286</v>
      </c>
      <c r="CV246">
        <v>16.5459</v>
      </c>
      <c r="CW246">
        <v>5.9373690000000003</v>
      </c>
      <c r="CX246">
        <v>6.5816850000000002</v>
      </c>
      <c r="CY246">
        <v>12.68313</v>
      </c>
      <c r="CZ246">
        <v>24.26717</v>
      </c>
      <c r="DA246">
        <v>31.714279999999999</v>
      </c>
      <c r="DB246">
        <v>38.37182</v>
      </c>
      <c r="DC246">
        <v>47.622280000000003</v>
      </c>
      <c r="DD246">
        <v>38.803579999999997</v>
      </c>
      <c r="DE246">
        <v>38.113300000000002</v>
      </c>
      <c r="DF246">
        <v>42.585070000000002</v>
      </c>
      <c r="DG246">
        <v>10.376289999999999</v>
      </c>
      <c r="DH246">
        <v>13.88772</v>
      </c>
      <c r="DI246">
        <v>11.9785</v>
      </c>
    </row>
    <row r="247" spans="1:113" x14ac:dyDescent="0.25">
      <c r="A247" t="str">
        <f t="shared" si="3"/>
        <v>All_All_All_Yes_All_200 kW and above_44062</v>
      </c>
      <c r="B247" t="s">
        <v>155</v>
      </c>
      <c r="C247" t="s">
        <v>182</v>
      </c>
      <c r="D247" t="s">
        <v>2</v>
      </c>
      <c r="E247" t="s">
        <v>2</v>
      </c>
      <c r="F247" t="s">
        <v>2</v>
      </c>
      <c r="G247" t="s">
        <v>207</v>
      </c>
      <c r="H247" t="s">
        <v>2</v>
      </c>
      <c r="I247" t="s">
        <v>39</v>
      </c>
      <c r="J247" s="11">
        <v>44062</v>
      </c>
      <c r="K247">
        <v>15</v>
      </c>
      <c r="L247">
        <v>18</v>
      </c>
      <c r="M247">
        <v>21</v>
      </c>
      <c r="N247">
        <v>0</v>
      </c>
      <c r="O247">
        <v>0</v>
      </c>
      <c r="P247">
        <v>0</v>
      </c>
      <c r="Q247">
        <v>0</v>
      </c>
      <c r="R247">
        <v>109.4686</v>
      </c>
      <c r="S247">
        <v>100.34950000000001</v>
      </c>
      <c r="T247">
        <v>93.784760000000006</v>
      </c>
      <c r="U247">
        <v>88.736189999999993</v>
      </c>
      <c r="V247">
        <v>83.867620000000002</v>
      </c>
      <c r="W247">
        <v>87.840950000000007</v>
      </c>
      <c r="X247">
        <v>158.58189999999999</v>
      </c>
      <c r="Y247">
        <v>183.9</v>
      </c>
      <c r="Z247">
        <v>200.73240000000001</v>
      </c>
      <c r="AA247">
        <v>197.17140000000001</v>
      </c>
      <c r="AB247">
        <v>236.15620000000001</v>
      </c>
      <c r="AC247">
        <v>246.31620000000001</v>
      </c>
      <c r="AD247">
        <v>251.15430000000001</v>
      </c>
      <c r="AE247">
        <v>249.94569999999999</v>
      </c>
      <c r="AF247">
        <v>246.3057</v>
      </c>
      <c r="AG247">
        <v>177.31899999999999</v>
      </c>
      <c r="AH247">
        <v>153.51140000000001</v>
      </c>
      <c r="AI247">
        <v>140.55330000000001</v>
      </c>
      <c r="AJ247">
        <v>133.42670000000001</v>
      </c>
      <c r="AK247">
        <v>131.29429999999999</v>
      </c>
      <c r="AL247">
        <v>117.18859999999999</v>
      </c>
      <c r="AM247">
        <v>104.7714</v>
      </c>
      <c r="AN247">
        <v>96.359049999999996</v>
      </c>
      <c r="AO247">
        <v>91.14</v>
      </c>
      <c r="AP247">
        <v>73.574100000000001</v>
      </c>
      <c r="AQ247">
        <v>72.962959999999995</v>
      </c>
      <c r="AR247">
        <v>72.981480000000005</v>
      </c>
      <c r="AS247">
        <v>72.240740000000002</v>
      </c>
      <c r="AT247">
        <v>72.166659999999993</v>
      </c>
      <c r="AU247">
        <v>71.314809999999994</v>
      </c>
      <c r="AV247">
        <v>72.277780000000007</v>
      </c>
      <c r="AW247">
        <v>76.981480000000005</v>
      </c>
      <c r="AX247">
        <v>83.129630000000006</v>
      </c>
      <c r="AY247">
        <v>87.370369999999994</v>
      </c>
      <c r="AZ247">
        <v>90.129630000000006</v>
      </c>
      <c r="BA247">
        <v>92.296300000000002</v>
      </c>
      <c r="BB247">
        <v>91.296300000000002</v>
      </c>
      <c r="BC247">
        <v>91.333340000000007</v>
      </c>
      <c r="BD247">
        <v>90.037040000000005</v>
      </c>
      <c r="BE247">
        <v>89.759259999999998</v>
      </c>
      <c r="BF247">
        <v>89.074070000000006</v>
      </c>
      <c r="BG247">
        <v>87.166659999999993</v>
      </c>
      <c r="BH247">
        <v>81.166659999999993</v>
      </c>
      <c r="BI247">
        <v>77.018519999999995</v>
      </c>
      <c r="BJ247">
        <v>75.240740000000002</v>
      </c>
      <c r="BK247">
        <v>74.740740000000002</v>
      </c>
      <c r="BL247">
        <v>73.388890000000004</v>
      </c>
      <c r="BM247">
        <v>72.907409999999999</v>
      </c>
      <c r="BN247">
        <v>-1.03606</v>
      </c>
      <c r="BO247">
        <v>-0.42656959999999999</v>
      </c>
      <c r="BP247">
        <v>0.24771679999999999</v>
      </c>
      <c r="BQ247">
        <v>9.0332200000000001E-2</v>
      </c>
      <c r="BR247">
        <v>0.2708564</v>
      </c>
      <c r="BS247">
        <v>-9.2525000000000003E-3</v>
      </c>
      <c r="BT247">
        <v>0.13696749999999999</v>
      </c>
      <c r="BU247">
        <v>0.81630469999999999</v>
      </c>
      <c r="BV247">
        <v>0.75228260000000002</v>
      </c>
      <c r="BW247">
        <v>0.17454900000000001</v>
      </c>
      <c r="BX247">
        <v>-2.7458459999999998</v>
      </c>
      <c r="BY247">
        <v>-1.6384909999999999</v>
      </c>
      <c r="BZ247">
        <v>-0.45089210000000002</v>
      </c>
      <c r="CA247">
        <v>2.703827</v>
      </c>
      <c r="CB247">
        <v>7.2395620000000003</v>
      </c>
      <c r="CC247">
        <v>5.4149469999999997</v>
      </c>
      <c r="CD247">
        <v>5.1810559999999999</v>
      </c>
      <c r="CE247">
        <v>6.0817800000000002</v>
      </c>
      <c r="CF247">
        <v>3.5391249999999999</v>
      </c>
      <c r="CG247">
        <v>0.74344359999999998</v>
      </c>
      <c r="CH247">
        <v>-1.5345740000000001</v>
      </c>
      <c r="CI247">
        <v>-2.3950900000000002</v>
      </c>
      <c r="CJ247">
        <v>-1.9465410000000001</v>
      </c>
      <c r="CK247">
        <v>-0.9314654</v>
      </c>
      <c r="CL247">
        <v>12.207610000000001</v>
      </c>
      <c r="CM247">
        <v>14.32484</v>
      </c>
      <c r="CN247">
        <v>12.674049999999999</v>
      </c>
      <c r="CO247">
        <v>11.51356</v>
      </c>
      <c r="CP247">
        <v>10.21637</v>
      </c>
      <c r="CQ247">
        <v>10.12673</v>
      </c>
      <c r="CR247">
        <v>11.8316</v>
      </c>
      <c r="CS247">
        <v>7.953411</v>
      </c>
      <c r="CT247">
        <v>6.6887540000000003</v>
      </c>
      <c r="CU247">
        <v>14.685750000000001</v>
      </c>
      <c r="CV247">
        <v>13.52134</v>
      </c>
      <c r="CW247">
        <v>4.5860770000000004</v>
      </c>
      <c r="CX247">
        <v>5.9298650000000004</v>
      </c>
      <c r="CY247">
        <v>10.42798</v>
      </c>
      <c r="CZ247">
        <v>18.580860000000001</v>
      </c>
      <c r="DA247">
        <v>34.143459999999997</v>
      </c>
      <c r="DB247">
        <v>50.036230000000003</v>
      </c>
      <c r="DC247">
        <v>52.294559999999997</v>
      </c>
      <c r="DD247">
        <v>32.853900000000003</v>
      </c>
      <c r="DE247">
        <v>31.778449999999999</v>
      </c>
      <c r="DF247">
        <v>33.231589999999997</v>
      </c>
      <c r="DG247">
        <v>8.3282629999999997</v>
      </c>
      <c r="DH247">
        <v>10.27103</v>
      </c>
      <c r="DI247">
        <v>9.6724580000000007</v>
      </c>
    </row>
    <row r="248" spans="1:113" x14ac:dyDescent="0.25">
      <c r="A248" t="str">
        <f t="shared" si="3"/>
        <v>All_All_All_Yes_All_200 kW and above_44063</v>
      </c>
      <c r="B248" t="s">
        <v>155</v>
      </c>
      <c r="C248" t="s">
        <v>182</v>
      </c>
      <c r="D248" t="s">
        <v>2</v>
      </c>
      <c r="E248" t="s">
        <v>2</v>
      </c>
      <c r="F248" t="s">
        <v>2</v>
      </c>
      <c r="G248" t="s">
        <v>207</v>
      </c>
      <c r="H248" t="s">
        <v>2</v>
      </c>
      <c r="I248" t="s">
        <v>39</v>
      </c>
      <c r="J248" s="11">
        <v>44063</v>
      </c>
      <c r="K248">
        <v>15</v>
      </c>
      <c r="L248">
        <v>18</v>
      </c>
      <c r="M248">
        <v>21</v>
      </c>
      <c r="N248">
        <v>0</v>
      </c>
      <c r="O248">
        <v>0</v>
      </c>
      <c r="P248">
        <v>0</v>
      </c>
      <c r="Q248">
        <v>0</v>
      </c>
      <c r="R248">
        <v>111.0514</v>
      </c>
      <c r="S248">
        <v>104.9552</v>
      </c>
      <c r="T248">
        <v>89.279049999999998</v>
      </c>
      <c r="U248">
        <v>90.327619999999996</v>
      </c>
      <c r="V248">
        <v>87.924760000000006</v>
      </c>
      <c r="W248">
        <v>92.214290000000005</v>
      </c>
      <c r="X248">
        <v>166.3914</v>
      </c>
      <c r="Y248">
        <v>187.09049999999999</v>
      </c>
      <c r="Z248">
        <v>196.58</v>
      </c>
      <c r="AA248">
        <v>207.24860000000001</v>
      </c>
      <c r="AB248">
        <v>219.87430000000001</v>
      </c>
      <c r="AC248">
        <v>249.62100000000001</v>
      </c>
      <c r="AD248">
        <v>248.55619999999999</v>
      </c>
      <c r="AE248">
        <v>254.3733</v>
      </c>
      <c r="AF248">
        <v>179.41050000000001</v>
      </c>
      <c r="AG248">
        <v>164.57329999999999</v>
      </c>
      <c r="AH248">
        <v>147.17140000000001</v>
      </c>
      <c r="AI248">
        <v>132.80860000000001</v>
      </c>
      <c r="AJ248">
        <v>135.18289999999999</v>
      </c>
      <c r="AK248">
        <v>133.60570000000001</v>
      </c>
      <c r="AL248">
        <v>122.58</v>
      </c>
      <c r="AM248">
        <v>99.19905</v>
      </c>
      <c r="AN248">
        <v>95.069519999999997</v>
      </c>
      <c r="AO248">
        <v>93.827619999999996</v>
      </c>
      <c r="AP248">
        <v>71.870400000000004</v>
      </c>
      <c r="AQ248">
        <v>70.907409999999999</v>
      </c>
      <c r="AR248">
        <v>70.907409999999999</v>
      </c>
      <c r="AS248">
        <v>71.203699999999998</v>
      </c>
      <c r="AT248">
        <v>70.259259999999998</v>
      </c>
      <c r="AU248">
        <v>70.833340000000007</v>
      </c>
      <c r="AV248">
        <v>71.074070000000006</v>
      </c>
      <c r="AW248">
        <v>74.481480000000005</v>
      </c>
      <c r="AX248">
        <v>79.740740000000002</v>
      </c>
      <c r="AY248">
        <v>85.629630000000006</v>
      </c>
      <c r="AZ248">
        <v>88.851849999999999</v>
      </c>
      <c r="BA248">
        <v>89.685190000000006</v>
      </c>
      <c r="BB248">
        <v>91.5</v>
      </c>
      <c r="BC248">
        <v>93.222219999999993</v>
      </c>
      <c r="BD248">
        <v>93</v>
      </c>
      <c r="BE248">
        <v>89.05556</v>
      </c>
      <c r="BF248">
        <v>82.5</v>
      </c>
      <c r="BG248">
        <v>79.722219999999993</v>
      </c>
      <c r="BH248">
        <v>77.166659999999993</v>
      </c>
      <c r="BI248">
        <v>75.074070000000006</v>
      </c>
      <c r="BJ248">
        <v>72.462959999999995</v>
      </c>
      <c r="BK248">
        <v>71.962969999999999</v>
      </c>
      <c r="BL248">
        <v>71.777780000000007</v>
      </c>
      <c r="BM248">
        <v>70.703699999999998</v>
      </c>
      <c r="BN248">
        <v>-1.0330170000000001</v>
      </c>
      <c r="BO248">
        <v>-0.71867429999999999</v>
      </c>
      <c r="BP248">
        <v>-0.18061849999999999</v>
      </c>
      <c r="BQ248">
        <v>-1.2682199999999999E-2</v>
      </c>
      <c r="BR248">
        <v>0.37487379999999998</v>
      </c>
      <c r="BS248">
        <v>1.1363E-2</v>
      </c>
      <c r="BT248">
        <v>0.17116890000000001</v>
      </c>
      <c r="BU248">
        <v>0.74232310000000001</v>
      </c>
      <c r="BV248">
        <v>0.38215870000000002</v>
      </c>
      <c r="BW248">
        <v>2.6736699999999999E-2</v>
      </c>
      <c r="BX248">
        <v>-2.6915719999999999</v>
      </c>
      <c r="BY248">
        <v>-1.576136</v>
      </c>
      <c r="BZ248">
        <v>-0.36158430000000003</v>
      </c>
      <c r="CA248">
        <v>2.8894639999999998</v>
      </c>
      <c r="CB248">
        <v>7.2885920000000004</v>
      </c>
      <c r="CC248">
        <v>4.9364809999999997</v>
      </c>
      <c r="CD248">
        <v>4.2388979999999998</v>
      </c>
      <c r="CE248">
        <v>4.2839</v>
      </c>
      <c r="CF248">
        <v>2.6328689999999999</v>
      </c>
      <c r="CG248">
        <v>0.54422329999999997</v>
      </c>
      <c r="CH248">
        <v>-2.2657509999999998</v>
      </c>
      <c r="CI248">
        <v>-2.6328290000000001</v>
      </c>
      <c r="CJ248">
        <v>-2.1489760000000002</v>
      </c>
      <c r="CK248">
        <v>-1.0965259999999999</v>
      </c>
      <c r="CL248">
        <v>12.355919999999999</v>
      </c>
      <c r="CM248">
        <v>13.64667</v>
      </c>
      <c r="CN248">
        <v>11.49255</v>
      </c>
      <c r="CO248">
        <v>11.55532</v>
      </c>
      <c r="CP248">
        <v>11.604050000000001</v>
      </c>
      <c r="CQ248">
        <v>17.974879999999999</v>
      </c>
      <c r="CR248">
        <v>10.43873</v>
      </c>
      <c r="CS248">
        <v>8.9572889999999994</v>
      </c>
      <c r="CT248">
        <v>7.608924</v>
      </c>
      <c r="CU248">
        <v>10.298489999999999</v>
      </c>
      <c r="CV248">
        <v>14.017799999999999</v>
      </c>
      <c r="CW248">
        <v>4.1394659999999996</v>
      </c>
      <c r="CX248">
        <v>5.1757479999999996</v>
      </c>
      <c r="CY248">
        <v>10.43791</v>
      </c>
      <c r="CZ248">
        <v>15.885529999999999</v>
      </c>
      <c r="DA248">
        <v>28.077470000000002</v>
      </c>
      <c r="DB248">
        <v>40.90804</v>
      </c>
      <c r="DC248">
        <v>55.739350000000002</v>
      </c>
      <c r="DD248">
        <v>41.795059999999999</v>
      </c>
      <c r="DE248">
        <v>39.01135</v>
      </c>
      <c r="DF248">
        <v>42.159599999999998</v>
      </c>
      <c r="DG248">
        <v>11.540699999999999</v>
      </c>
      <c r="DH248">
        <v>14.09628</v>
      </c>
      <c r="DI248">
        <v>12.931900000000001</v>
      </c>
    </row>
    <row r="249" spans="1:113" x14ac:dyDescent="0.25">
      <c r="A249" t="str">
        <f t="shared" si="3"/>
        <v>All_All_All_Yes_All_200 kW and above_44079</v>
      </c>
      <c r="B249" t="s">
        <v>155</v>
      </c>
      <c r="C249" t="s">
        <v>182</v>
      </c>
      <c r="D249" t="s">
        <v>2</v>
      </c>
      <c r="E249" t="s">
        <v>2</v>
      </c>
      <c r="F249" t="s">
        <v>2</v>
      </c>
      <c r="G249" t="s">
        <v>207</v>
      </c>
      <c r="H249" t="s">
        <v>2</v>
      </c>
      <c r="I249" t="s">
        <v>39</v>
      </c>
      <c r="J249" s="11">
        <v>44079</v>
      </c>
      <c r="K249">
        <v>15</v>
      </c>
      <c r="L249">
        <v>18</v>
      </c>
      <c r="M249">
        <v>21</v>
      </c>
      <c r="N249">
        <v>0</v>
      </c>
      <c r="O249">
        <v>0</v>
      </c>
      <c r="P249">
        <v>0</v>
      </c>
      <c r="Q249">
        <v>0</v>
      </c>
      <c r="R249">
        <v>105.7581</v>
      </c>
      <c r="S249">
        <v>94.236189999999993</v>
      </c>
      <c r="T249">
        <v>81.260949999999994</v>
      </c>
      <c r="U249">
        <v>75.073329999999999</v>
      </c>
      <c r="V249">
        <v>70.376189999999994</v>
      </c>
      <c r="W249">
        <v>70.341899999999995</v>
      </c>
      <c r="X249">
        <v>78.003810000000001</v>
      </c>
      <c r="Y249">
        <v>76.936189999999996</v>
      </c>
      <c r="Z249">
        <v>87.619050000000001</v>
      </c>
      <c r="AA249">
        <v>112.7</v>
      </c>
      <c r="AB249">
        <v>138.44380000000001</v>
      </c>
      <c r="AC249">
        <v>157.47139999999999</v>
      </c>
      <c r="AD249">
        <v>168.2371</v>
      </c>
      <c r="AE249">
        <v>170.55709999999999</v>
      </c>
      <c r="AF249">
        <v>170.15710000000001</v>
      </c>
      <c r="AG249">
        <v>172.06950000000001</v>
      </c>
      <c r="AH249">
        <v>166.98570000000001</v>
      </c>
      <c r="AI249">
        <v>157.84289999999999</v>
      </c>
      <c r="AJ249">
        <v>150.07140000000001</v>
      </c>
      <c r="AK249">
        <v>150.8724</v>
      </c>
      <c r="AL249">
        <v>145.69710000000001</v>
      </c>
      <c r="AM249">
        <v>103.6495</v>
      </c>
      <c r="AN249">
        <v>88.028570000000002</v>
      </c>
      <c r="AO249">
        <v>81.793329999999997</v>
      </c>
      <c r="AP249">
        <v>70.763000000000005</v>
      </c>
      <c r="AQ249">
        <v>70.318520000000007</v>
      </c>
      <c r="AR249">
        <v>69.781480000000002</v>
      </c>
      <c r="AS249">
        <v>69.018519999999995</v>
      </c>
      <c r="AT249">
        <v>70.025919999999999</v>
      </c>
      <c r="AU249">
        <v>70.355549999999994</v>
      </c>
      <c r="AV249">
        <v>70.159260000000003</v>
      </c>
      <c r="AW249">
        <v>76</v>
      </c>
      <c r="AX249">
        <v>84.311109999999999</v>
      </c>
      <c r="AY249">
        <v>91.377780000000001</v>
      </c>
      <c r="AZ249">
        <v>98.470370000000003</v>
      </c>
      <c r="BA249">
        <v>101.137</v>
      </c>
      <c r="BB249">
        <v>103.1704</v>
      </c>
      <c r="BC249">
        <v>104.3185</v>
      </c>
      <c r="BD249">
        <v>103.6148</v>
      </c>
      <c r="BE249">
        <v>102.61109999999999</v>
      </c>
      <c r="BF249">
        <v>100.4074</v>
      </c>
      <c r="BG249">
        <v>95.707409999999996</v>
      </c>
      <c r="BH249">
        <v>91.433329999999998</v>
      </c>
      <c r="BI249">
        <v>86.666659999999993</v>
      </c>
      <c r="BJ249">
        <v>83.470370000000003</v>
      </c>
      <c r="BK249">
        <v>79.562970000000007</v>
      </c>
      <c r="BL249">
        <v>77.903700000000001</v>
      </c>
      <c r="BM249">
        <v>76.82593</v>
      </c>
      <c r="BN249">
        <v>-0.93243989999999999</v>
      </c>
      <c r="BO249">
        <v>-0.5656428</v>
      </c>
      <c r="BP249">
        <v>-0.1996213</v>
      </c>
      <c r="BQ249">
        <v>9.2656299999999997E-2</v>
      </c>
      <c r="BR249">
        <v>0.54562409999999995</v>
      </c>
      <c r="BS249">
        <v>0.34193390000000001</v>
      </c>
      <c r="BT249">
        <v>0.17640539999999999</v>
      </c>
      <c r="BU249">
        <v>0.63529659999999999</v>
      </c>
      <c r="BV249">
        <v>0.83287770000000005</v>
      </c>
      <c r="BW249">
        <v>0.55936010000000003</v>
      </c>
      <c r="BX249">
        <v>-2.7707929999999998</v>
      </c>
      <c r="BY249">
        <v>-1.8596509999999999</v>
      </c>
      <c r="BZ249">
        <v>-0.65986809999999996</v>
      </c>
      <c r="CA249">
        <v>2.9787140000000001</v>
      </c>
      <c r="CB249">
        <v>6.5862489999999996</v>
      </c>
      <c r="CC249">
        <v>5.6127209999999996</v>
      </c>
      <c r="CD249">
        <v>5.0236219999999996</v>
      </c>
      <c r="CE249">
        <v>7.5405559999999996</v>
      </c>
      <c r="CF249">
        <v>6.1103730000000001</v>
      </c>
      <c r="CG249">
        <v>1.8974470000000001</v>
      </c>
      <c r="CH249">
        <v>1.534327</v>
      </c>
      <c r="CI249">
        <v>-1.947902</v>
      </c>
      <c r="CJ249">
        <v>-1.5957250000000001</v>
      </c>
      <c r="CK249">
        <v>-0.2333567</v>
      </c>
      <c r="CL249">
        <v>9.4133759999999995</v>
      </c>
      <c r="CM249">
        <v>9.4695060000000009</v>
      </c>
      <c r="CN249">
        <v>8.8989329999999995</v>
      </c>
      <c r="CO249">
        <v>8.913081</v>
      </c>
      <c r="CP249">
        <v>8.5664529999999992</v>
      </c>
      <c r="CQ249">
        <v>8.4210239999999992</v>
      </c>
      <c r="CR249">
        <v>7.0894029999999999</v>
      </c>
      <c r="CS249">
        <v>6.2981740000000004</v>
      </c>
      <c r="CT249">
        <v>6.1909369999999999</v>
      </c>
      <c r="CU249">
        <v>11.72631</v>
      </c>
      <c r="CV249">
        <v>10.77637</v>
      </c>
      <c r="CW249">
        <v>3.101235</v>
      </c>
      <c r="CX249">
        <v>4.048146</v>
      </c>
      <c r="CY249">
        <v>8.610398</v>
      </c>
      <c r="CZ249">
        <v>17.360769999999999</v>
      </c>
      <c r="DA249">
        <v>22.328150000000001</v>
      </c>
      <c r="DB249">
        <v>23.713940000000001</v>
      </c>
      <c r="DC249">
        <v>27.12847</v>
      </c>
      <c r="DD249">
        <v>24.20082</v>
      </c>
      <c r="DE249">
        <v>23.55592</v>
      </c>
      <c r="DF249">
        <v>26.237110000000001</v>
      </c>
      <c r="DG249">
        <v>10.52962</v>
      </c>
      <c r="DH249">
        <v>14.1516</v>
      </c>
      <c r="DI249">
        <v>12.010249999999999</v>
      </c>
    </row>
    <row r="250" spans="1:113" x14ac:dyDescent="0.25">
      <c r="A250" t="str">
        <f t="shared" si="3"/>
        <v>All_All_All_Yes_All_200 kW and above_44080</v>
      </c>
      <c r="B250" t="s">
        <v>155</v>
      </c>
      <c r="C250" t="s">
        <v>182</v>
      </c>
      <c r="D250" t="s">
        <v>2</v>
      </c>
      <c r="E250" t="s">
        <v>2</v>
      </c>
      <c r="F250" t="s">
        <v>2</v>
      </c>
      <c r="G250" t="s">
        <v>207</v>
      </c>
      <c r="H250" t="s">
        <v>2</v>
      </c>
      <c r="I250" t="s">
        <v>39</v>
      </c>
      <c r="J250" s="11">
        <v>44080</v>
      </c>
      <c r="K250">
        <v>15</v>
      </c>
      <c r="L250">
        <v>18</v>
      </c>
      <c r="M250">
        <v>21</v>
      </c>
      <c r="N250">
        <v>0</v>
      </c>
      <c r="O250">
        <v>0</v>
      </c>
      <c r="P250">
        <v>0</v>
      </c>
      <c r="Q250">
        <v>0</v>
      </c>
      <c r="R250">
        <v>96.586669999999998</v>
      </c>
      <c r="S250">
        <v>94.712379999999996</v>
      </c>
      <c r="T250">
        <v>83.399050000000003</v>
      </c>
      <c r="U250">
        <v>79.356189999999998</v>
      </c>
      <c r="V250">
        <v>73.456190000000007</v>
      </c>
      <c r="W250">
        <v>71.656189999999995</v>
      </c>
      <c r="X250">
        <v>73.930480000000003</v>
      </c>
      <c r="Y250">
        <v>80.209519999999998</v>
      </c>
      <c r="Z250">
        <v>93.363810000000001</v>
      </c>
      <c r="AA250">
        <v>108.6467</v>
      </c>
      <c r="AB250">
        <v>132.1781</v>
      </c>
      <c r="AC250">
        <v>158.28380000000001</v>
      </c>
      <c r="AD250">
        <v>164.4581</v>
      </c>
      <c r="AE250">
        <v>166.49619999999999</v>
      </c>
      <c r="AF250">
        <v>169.7362</v>
      </c>
      <c r="AG250">
        <v>170.1362</v>
      </c>
      <c r="AH250">
        <v>162.381</v>
      </c>
      <c r="AI250">
        <v>157.35239999999999</v>
      </c>
      <c r="AJ250">
        <v>152.57050000000001</v>
      </c>
      <c r="AK250">
        <v>147.57429999999999</v>
      </c>
      <c r="AL250">
        <v>117.5448</v>
      </c>
      <c r="AM250">
        <v>110.4438</v>
      </c>
      <c r="AN250">
        <v>87.552379999999999</v>
      </c>
      <c r="AO250">
        <v>82.362859999999998</v>
      </c>
      <c r="AP250">
        <v>76.311099999999996</v>
      </c>
      <c r="AQ250">
        <v>75.281480000000002</v>
      </c>
      <c r="AR250">
        <v>73.074070000000006</v>
      </c>
      <c r="AS250">
        <v>73.259259999999998</v>
      </c>
      <c r="AT250">
        <v>73.548150000000007</v>
      </c>
      <c r="AU250">
        <v>73.82593</v>
      </c>
      <c r="AV250">
        <v>73.755549999999999</v>
      </c>
      <c r="AW250">
        <v>82.6</v>
      </c>
      <c r="AX250">
        <v>90.544439999999994</v>
      </c>
      <c r="AY250">
        <v>98.462969999999999</v>
      </c>
      <c r="AZ250">
        <v>103.4482</v>
      </c>
      <c r="BA250">
        <v>106.3259</v>
      </c>
      <c r="BB250">
        <v>105.8556</v>
      </c>
      <c r="BC250">
        <v>106.6037</v>
      </c>
      <c r="BD250">
        <v>105.5333</v>
      </c>
      <c r="BE250">
        <v>102.71850000000001</v>
      </c>
      <c r="BF250">
        <v>98.844440000000006</v>
      </c>
      <c r="BG250">
        <v>95.062970000000007</v>
      </c>
      <c r="BH250">
        <v>87.703699999999998</v>
      </c>
      <c r="BI250">
        <v>82.177779999999998</v>
      </c>
      <c r="BJ250">
        <v>79.044439999999994</v>
      </c>
      <c r="BK250">
        <v>76.877780000000001</v>
      </c>
      <c r="BL250">
        <v>74.955560000000006</v>
      </c>
      <c r="BM250">
        <v>73.233329999999995</v>
      </c>
      <c r="BN250">
        <v>1.4495420000000001</v>
      </c>
      <c r="BO250">
        <v>1.198725</v>
      </c>
      <c r="BP250">
        <v>0.4514918</v>
      </c>
      <c r="BQ250">
        <v>-0.54013169999999999</v>
      </c>
      <c r="BR250">
        <v>-0.70084239999999998</v>
      </c>
      <c r="BS250">
        <v>-0.18048900000000001</v>
      </c>
      <c r="BT250">
        <v>1.06637</v>
      </c>
      <c r="BU250">
        <v>0.29663780000000001</v>
      </c>
      <c r="BV250">
        <v>1.2731110000000001</v>
      </c>
      <c r="BW250">
        <v>1.18201</v>
      </c>
      <c r="BX250">
        <v>-1.079499</v>
      </c>
      <c r="BY250">
        <v>-0.22721710000000001</v>
      </c>
      <c r="BZ250">
        <v>0.2270857</v>
      </c>
      <c r="CA250">
        <v>2.9034960000000001</v>
      </c>
      <c r="CB250">
        <v>3.6883699999999999</v>
      </c>
      <c r="CC250">
        <v>4.0436500000000004</v>
      </c>
      <c r="CD250">
        <v>3.1094270000000002</v>
      </c>
      <c r="CE250">
        <v>6.2345430000000004</v>
      </c>
      <c r="CF250">
        <v>4.64323</v>
      </c>
      <c r="CG250">
        <v>2.3854790000000001</v>
      </c>
      <c r="CH250">
        <v>1.3241540000000001</v>
      </c>
      <c r="CI250">
        <v>-1.288211</v>
      </c>
      <c r="CJ250">
        <v>-1.6979059999999999</v>
      </c>
      <c r="CK250">
        <v>-1.1559569999999999</v>
      </c>
      <c r="CL250">
        <v>13.06406</v>
      </c>
      <c r="CM250">
        <v>13.268330000000001</v>
      </c>
      <c r="CN250">
        <v>11.358359999999999</v>
      </c>
      <c r="CO250">
        <v>10.99658</v>
      </c>
      <c r="CP250">
        <v>10.577959999999999</v>
      </c>
      <c r="CQ250">
        <v>11.831899999999999</v>
      </c>
      <c r="CR250">
        <v>9.8551439999999992</v>
      </c>
      <c r="CS250">
        <v>7.7293139999999996</v>
      </c>
      <c r="CT250">
        <v>7.8809810000000002</v>
      </c>
      <c r="CU250">
        <v>9.4094859999999994</v>
      </c>
      <c r="CV250">
        <v>6.5712510000000002</v>
      </c>
      <c r="CW250">
        <v>1.321299</v>
      </c>
      <c r="CX250">
        <v>2.5266540000000002</v>
      </c>
      <c r="CY250">
        <v>6.3476720000000002</v>
      </c>
      <c r="CZ250">
        <v>15.641780000000001</v>
      </c>
      <c r="DA250">
        <v>20.734449999999999</v>
      </c>
      <c r="DB250">
        <v>21.837039999999998</v>
      </c>
      <c r="DC250">
        <v>26.12444</v>
      </c>
      <c r="DD250">
        <v>23.01754</v>
      </c>
      <c r="DE250">
        <v>27.164739999999998</v>
      </c>
      <c r="DF250">
        <v>31.238189999999999</v>
      </c>
      <c r="DG250">
        <v>11.02078</v>
      </c>
      <c r="DH250">
        <v>12.56165</v>
      </c>
      <c r="DI250">
        <v>12.157299999999999</v>
      </c>
    </row>
    <row r="251" spans="1:113" x14ac:dyDescent="0.25">
      <c r="A251" t="str">
        <f t="shared" si="3"/>
        <v>All_All_All_Yes_All_200 kW and above_44081</v>
      </c>
      <c r="B251" t="s">
        <v>155</v>
      </c>
      <c r="C251" t="s">
        <v>182</v>
      </c>
      <c r="D251" t="s">
        <v>2</v>
      </c>
      <c r="E251" t="s">
        <v>2</v>
      </c>
      <c r="F251" t="s">
        <v>2</v>
      </c>
      <c r="G251" t="s">
        <v>207</v>
      </c>
      <c r="H251" t="s">
        <v>2</v>
      </c>
      <c r="I251" t="s">
        <v>39</v>
      </c>
      <c r="J251" s="11">
        <v>44081</v>
      </c>
      <c r="K251">
        <v>15</v>
      </c>
      <c r="L251">
        <v>18</v>
      </c>
      <c r="M251">
        <v>21</v>
      </c>
      <c r="N251">
        <v>0</v>
      </c>
      <c r="O251">
        <v>0</v>
      </c>
      <c r="P251">
        <v>0</v>
      </c>
      <c r="Q251">
        <v>0</v>
      </c>
      <c r="R251">
        <v>85.070480000000003</v>
      </c>
      <c r="S251">
        <v>82.483810000000005</v>
      </c>
      <c r="T251">
        <v>80.155240000000006</v>
      </c>
      <c r="U251">
        <v>73.341899999999995</v>
      </c>
      <c r="V251">
        <v>74.507620000000003</v>
      </c>
      <c r="W251">
        <v>71.925709999999995</v>
      </c>
      <c r="X251">
        <v>79.798100000000005</v>
      </c>
      <c r="Y251">
        <v>78.634289999999993</v>
      </c>
      <c r="Z251">
        <v>92.189520000000002</v>
      </c>
      <c r="AA251">
        <v>105.88290000000001</v>
      </c>
      <c r="AB251">
        <v>123.2581</v>
      </c>
      <c r="AC251">
        <v>139.14189999999999</v>
      </c>
      <c r="AD251">
        <v>143.2895</v>
      </c>
      <c r="AE251">
        <v>144.67140000000001</v>
      </c>
      <c r="AF251">
        <v>141</v>
      </c>
      <c r="AG251">
        <v>135.601</v>
      </c>
      <c r="AH251">
        <v>128.6952</v>
      </c>
      <c r="AI251">
        <v>121.5848</v>
      </c>
      <c r="AJ251">
        <v>120.879</v>
      </c>
      <c r="AK251">
        <v>126.69710000000001</v>
      </c>
      <c r="AL251">
        <v>111.1143</v>
      </c>
      <c r="AM251">
        <v>86.960949999999997</v>
      </c>
      <c r="AN251">
        <v>75.349519999999998</v>
      </c>
      <c r="AO251">
        <v>71.197140000000005</v>
      </c>
      <c r="AP251">
        <v>71.481499999999997</v>
      </c>
      <c r="AQ251">
        <v>70.583340000000007</v>
      </c>
      <c r="AR251">
        <v>69.898150000000001</v>
      </c>
      <c r="AS251">
        <v>68.953699999999998</v>
      </c>
      <c r="AT251">
        <v>68.259259999999998</v>
      </c>
      <c r="AU251">
        <v>67.453699999999998</v>
      </c>
      <c r="AV251">
        <v>67.046300000000002</v>
      </c>
      <c r="AW251">
        <v>72.69444</v>
      </c>
      <c r="AX251">
        <v>76.333340000000007</v>
      </c>
      <c r="AY251">
        <v>81</v>
      </c>
      <c r="AZ251">
        <v>84.583340000000007</v>
      </c>
      <c r="BA251">
        <v>85.064809999999994</v>
      </c>
      <c r="BB251">
        <v>84.953699999999998</v>
      </c>
      <c r="BC251">
        <v>84.027780000000007</v>
      </c>
      <c r="BD251">
        <v>83.018519999999995</v>
      </c>
      <c r="BE251">
        <v>81.157409999999999</v>
      </c>
      <c r="BF251">
        <v>80.175929999999994</v>
      </c>
      <c r="BG251">
        <v>76.666659999999993</v>
      </c>
      <c r="BH251">
        <v>73.574070000000006</v>
      </c>
      <c r="BI251">
        <v>71.814809999999994</v>
      </c>
      <c r="BJ251">
        <v>71.388890000000004</v>
      </c>
      <c r="BK251">
        <v>70.759259999999998</v>
      </c>
      <c r="BL251">
        <v>70.166659999999993</v>
      </c>
      <c r="BM251">
        <v>69.722219999999993</v>
      </c>
      <c r="BN251">
        <v>0.50603920000000002</v>
      </c>
      <c r="BO251">
        <v>0.29916520000000002</v>
      </c>
      <c r="BP251">
        <v>-0.2148843</v>
      </c>
      <c r="BQ251">
        <v>-0.47415600000000002</v>
      </c>
      <c r="BR251">
        <v>0.54964780000000002</v>
      </c>
      <c r="BS251">
        <v>1.3748910000000001</v>
      </c>
      <c r="BT251">
        <v>1.4094420000000001</v>
      </c>
      <c r="BU251">
        <v>-0.43004320000000001</v>
      </c>
      <c r="BV251">
        <v>-0.13867489999999999</v>
      </c>
      <c r="BW251">
        <v>-0.35946679999999998</v>
      </c>
      <c r="BX251">
        <v>-0.1221401</v>
      </c>
      <c r="BY251">
        <v>-8.8186700000000007E-2</v>
      </c>
      <c r="BZ251">
        <v>4.5388E-3</v>
      </c>
      <c r="CA251">
        <v>1.458275</v>
      </c>
      <c r="CB251">
        <v>2.7637879999999999</v>
      </c>
      <c r="CC251">
        <v>0.44024089999999999</v>
      </c>
      <c r="CD251">
        <v>0.39630169999999998</v>
      </c>
      <c r="CE251">
        <v>1.121899</v>
      </c>
      <c r="CF251">
        <v>1.3626720000000001</v>
      </c>
      <c r="CG251">
        <v>1.247819</v>
      </c>
      <c r="CH251">
        <v>-1.9171929999999999</v>
      </c>
      <c r="CI251">
        <v>-1.9201319999999999</v>
      </c>
      <c r="CJ251">
        <v>-2.0519020000000001</v>
      </c>
      <c r="CK251">
        <v>-1.2782070000000001</v>
      </c>
      <c r="CL251">
        <v>11.18299</v>
      </c>
      <c r="CM251">
        <v>11.71381</v>
      </c>
      <c r="CN251">
        <v>9.9407060000000005</v>
      </c>
      <c r="CO251">
        <v>9.6557270000000006</v>
      </c>
      <c r="CP251">
        <v>9.2012060000000009</v>
      </c>
      <c r="CQ251">
        <v>8.5376300000000001</v>
      </c>
      <c r="CR251">
        <v>7.7364199999999999</v>
      </c>
      <c r="CS251">
        <v>11.59667</v>
      </c>
      <c r="CT251">
        <v>6.5190229999999998</v>
      </c>
      <c r="CU251">
        <v>10.10291</v>
      </c>
      <c r="CV251">
        <v>5.9739310000000003</v>
      </c>
      <c r="CW251" s="25">
        <v>1.9282710000000001</v>
      </c>
      <c r="CX251">
        <v>3.0810179999999998</v>
      </c>
      <c r="CY251">
        <v>8.6322240000000008</v>
      </c>
      <c r="CZ251">
        <v>17.53755</v>
      </c>
      <c r="DA251">
        <v>23.491050000000001</v>
      </c>
      <c r="DB251">
        <v>26.877780000000001</v>
      </c>
      <c r="DC251">
        <v>31.28462</v>
      </c>
      <c r="DD251">
        <v>24.20797</v>
      </c>
      <c r="DE251">
        <v>24.231660000000002</v>
      </c>
      <c r="DF251" s="25">
        <v>28.565750000000001</v>
      </c>
      <c r="DG251" s="25">
        <v>11.009119999999999</v>
      </c>
      <c r="DH251" s="25">
        <v>12.41269</v>
      </c>
      <c r="DI251">
        <v>11.76132</v>
      </c>
    </row>
    <row r="252" spans="1:113" x14ac:dyDescent="0.25">
      <c r="A252" t="str">
        <f t="shared" si="3"/>
        <v>All_All_All_Yes_All_200 kW and above_44104</v>
      </c>
      <c r="B252" t="s">
        <v>155</v>
      </c>
      <c r="C252" t="s">
        <v>182</v>
      </c>
      <c r="D252" t="s">
        <v>2</v>
      </c>
      <c r="E252" t="s">
        <v>2</v>
      </c>
      <c r="F252" t="s">
        <v>2</v>
      </c>
      <c r="G252" t="s">
        <v>207</v>
      </c>
      <c r="H252" t="s">
        <v>2</v>
      </c>
      <c r="I252" t="s">
        <v>39</v>
      </c>
      <c r="J252" s="11">
        <v>44104</v>
      </c>
      <c r="K252">
        <v>15</v>
      </c>
      <c r="L252">
        <v>18</v>
      </c>
      <c r="M252">
        <v>21</v>
      </c>
      <c r="N252">
        <v>0</v>
      </c>
      <c r="O252">
        <v>0</v>
      </c>
      <c r="P252">
        <v>0</v>
      </c>
      <c r="Q252">
        <v>0</v>
      </c>
      <c r="R252">
        <v>102.9667</v>
      </c>
      <c r="S252">
        <v>93.752380000000002</v>
      </c>
      <c r="T252">
        <v>67.588570000000004</v>
      </c>
      <c r="U252">
        <v>67.397139999999993</v>
      </c>
      <c r="V252">
        <v>68.64</v>
      </c>
      <c r="W252">
        <v>73.519049999999993</v>
      </c>
      <c r="X252">
        <v>156.2638</v>
      </c>
      <c r="Y252">
        <v>172.78290000000001</v>
      </c>
      <c r="Z252">
        <v>185.1705</v>
      </c>
      <c r="AA252">
        <v>203.36949999999999</v>
      </c>
      <c r="AB252">
        <v>214.4657</v>
      </c>
      <c r="AC252">
        <v>244.12569999999999</v>
      </c>
      <c r="AD252">
        <v>222.2962</v>
      </c>
      <c r="AE252">
        <v>201.7114</v>
      </c>
      <c r="AF252">
        <v>164.9752</v>
      </c>
      <c r="AG252">
        <v>162.8143</v>
      </c>
      <c r="AH252">
        <v>140.41329999999999</v>
      </c>
      <c r="AI252">
        <v>135.18100000000001</v>
      </c>
      <c r="AJ252">
        <v>135.32570000000001</v>
      </c>
      <c r="AK252">
        <v>130.0924</v>
      </c>
      <c r="AL252">
        <v>114.7248</v>
      </c>
      <c r="AM252">
        <v>96.263810000000007</v>
      </c>
      <c r="AN252">
        <v>85.668570000000003</v>
      </c>
      <c r="AO252">
        <v>75.479050000000001</v>
      </c>
      <c r="AP252">
        <v>66.027799999999999</v>
      </c>
      <c r="AQ252">
        <v>65.527780000000007</v>
      </c>
      <c r="AR252">
        <v>64.574070000000006</v>
      </c>
      <c r="AS252">
        <v>65.796300000000002</v>
      </c>
      <c r="AT252">
        <v>65.527780000000007</v>
      </c>
      <c r="AU252">
        <v>65.870369999999994</v>
      </c>
      <c r="AV252">
        <v>67.037040000000005</v>
      </c>
      <c r="AW252">
        <v>73.712959999999995</v>
      </c>
      <c r="AX252">
        <v>83.481480000000005</v>
      </c>
      <c r="AY252">
        <v>91.55556</v>
      </c>
      <c r="AZ252">
        <v>97.009259999999998</v>
      </c>
      <c r="BA252">
        <v>99.222219999999993</v>
      </c>
      <c r="BB252">
        <v>100.5556</v>
      </c>
      <c r="BC252">
        <v>99.620369999999994</v>
      </c>
      <c r="BD252">
        <v>98.814809999999994</v>
      </c>
      <c r="BE252">
        <v>98.935190000000006</v>
      </c>
      <c r="BF252">
        <v>96.833340000000007</v>
      </c>
      <c r="BG252">
        <v>91.157409999999999</v>
      </c>
      <c r="BH252">
        <v>83.787040000000005</v>
      </c>
      <c r="BI252">
        <v>79.425929999999994</v>
      </c>
      <c r="BJ252">
        <v>76.5</v>
      </c>
      <c r="BK252">
        <v>73.777780000000007</v>
      </c>
      <c r="BL252">
        <v>71.675929999999994</v>
      </c>
      <c r="BM252">
        <v>70.527780000000007</v>
      </c>
      <c r="BN252">
        <v>-0.95524120000000001</v>
      </c>
      <c r="BO252">
        <v>-0.71216400000000002</v>
      </c>
      <c r="BP252">
        <v>-0.2092204</v>
      </c>
      <c r="BQ252">
        <v>0.15009649999999999</v>
      </c>
      <c r="BR252">
        <v>0.62354019999999999</v>
      </c>
      <c r="BS252">
        <v>0.2439607</v>
      </c>
      <c r="BT252">
        <v>-1.6122500000000001E-2</v>
      </c>
      <c r="BU252">
        <v>0.8484583</v>
      </c>
      <c r="BV252">
        <v>0.78964029999999996</v>
      </c>
      <c r="BW252">
        <v>0.69684489999999999</v>
      </c>
      <c r="BX252">
        <v>-2.6395200000000001</v>
      </c>
      <c r="BY252">
        <v>-1.8943639999999999</v>
      </c>
      <c r="BZ252">
        <v>-0.59488969999999997</v>
      </c>
      <c r="CA252">
        <v>2.538551</v>
      </c>
      <c r="CB252">
        <v>5.7181709999999999</v>
      </c>
      <c r="CC252">
        <v>5.0495270000000003</v>
      </c>
      <c r="CD252">
        <v>5.0384650000000004</v>
      </c>
      <c r="CE252">
        <v>5.6870089999999998</v>
      </c>
      <c r="CF252">
        <v>3.40862</v>
      </c>
      <c r="CG252">
        <v>0.53681190000000001</v>
      </c>
      <c r="CH252">
        <v>-1.538662</v>
      </c>
      <c r="CI252">
        <v>-2.7661669999999998</v>
      </c>
      <c r="CJ252">
        <v>-2.0126249999999999</v>
      </c>
      <c r="CK252">
        <v>-0.72267429999999999</v>
      </c>
      <c r="CL252">
        <v>13.86251</v>
      </c>
      <c r="CM252">
        <v>15.15812</v>
      </c>
      <c r="CN252">
        <v>13.483890000000001</v>
      </c>
      <c r="CO252">
        <v>13.59877</v>
      </c>
      <c r="CP252">
        <v>14.40591</v>
      </c>
      <c r="CQ252">
        <v>28.035509999999999</v>
      </c>
      <c r="CR252">
        <v>13.04379</v>
      </c>
      <c r="CS252">
        <v>11.4803</v>
      </c>
      <c r="CT252">
        <v>10.87163</v>
      </c>
      <c r="CU252">
        <v>15.97789</v>
      </c>
      <c r="CV252">
        <v>8.2313539999999996</v>
      </c>
      <c r="CW252" s="25">
        <v>4.2208870000000003</v>
      </c>
      <c r="CX252">
        <v>4.2455280000000002</v>
      </c>
      <c r="CY252">
        <v>7.2311290000000001</v>
      </c>
      <c r="CZ252">
        <v>19.982939999999999</v>
      </c>
      <c r="DA252">
        <v>30.8858</v>
      </c>
      <c r="DB252">
        <v>34.317010000000003</v>
      </c>
      <c r="DC252">
        <v>44.278930000000003</v>
      </c>
      <c r="DD252">
        <v>32.482529999999997</v>
      </c>
      <c r="DE252">
        <v>25.61938</v>
      </c>
      <c r="DF252" s="25">
        <v>25.260809999999999</v>
      </c>
      <c r="DG252" s="25">
        <v>12.755330000000001</v>
      </c>
      <c r="DH252" s="25">
        <v>14.38542</v>
      </c>
      <c r="DI252">
        <v>13.890309999999999</v>
      </c>
    </row>
    <row r="253" spans="1:113" x14ac:dyDescent="0.25">
      <c r="A253" t="str">
        <f t="shared" ref="A253:A316" si="4">D253&amp;"_"&amp;E253&amp;"_"&amp;F253&amp;"_"&amp;G253&amp;"_"&amp;H253&amp;"_"&amp;I253&amp;"_"&amp;J253</f>
        <v>All_All_All_Yes_All_200 kW and above_44105</v>
      </c>
      <c r="B253" t="s">
        <v>155</v>
      </c>
      <c r="C253" t="s">
        <v>182</v>
      </c>
      <c r="D253" t="s">
        <v>2</v>
      </c>
      <c r="E253" t="s">
        <v>2</v>
      </c>
      <c r="F253" t="s">
        <v>2</v>
      </c>
      <c r="G253" t="s">
        <v>207</v>
      </c>
      <c r="H253" t="s">
        <v>2</v>
      </c>
      <c r="I253" t="s">
        <v>39</v>
      </c>
      <c r="J253" s="11">
        <v>44105</v>
      </c>
      <c r="K253">
        <v>15</v>
      </c>
      <c r="L253">
        <v>18</v>
      </c>
      <c r="M253">
        <v>21</v>
      </c>
      <c r="N253">
        <v>0</v>
      </c>
      <c r="O253">
        <v>0</v>
      </c>
      <c r="P253">
        <v>0</v>
      </c>
      <c r="Q253">
        <v>0</v>
      </c>
      <c r="R253">
        <v>80.022859999999994</v>
      </c>
      <c r="S253">
        <v>70.965710000000001</v>
      </c>
      <c r="T253">
        <v>72.796189999999996</v>
      </c>
      <c r="U253">
        <v>88.144760000000005</v>
      </c>
      <c r="V253">
        <v>78.025710000000004</v>
      </c>
      <c r="W253">
        <v>81.591430000000003</v>
      </c>
      <c r="X253">
        <v>152.28</v>
      </c>
      <c r="Y253">
        <v>167.15620000000001</v>
      </c>
      <c r="Z253">
        <v>170.5067</v>
      </c>
      <c r="AA253">
        <v>145.0343</v>
      </c>
      <c r="AB253">
        <v>166.66</v>
      </c>
      <c r="AC253">
        <v>185.71709999999999</v>
      </c>
      <c r="AD253">
        <v>184.01429999999999</v>
      </c>
      <c r="AE253">
        <v>190.83430000000001</v>
      </c>
      <c r="AF253">
        <v>165.45429999999999</v>
      </c>
      <c r="AG253">
        <v>158.1267</v>
      </c>
      <c r="AH253">
        <v>141.119</v>
      </c>
      <c r="AI253">
        <v>137.14760000000001</v>
      </c>
      <c r="AJ253">
        <v>136.7705</v>
      </c>
      <c r="AK253">
        <v>132.12289999999999</v>
      </c>
      <c r="AL253">
        <v>113.959</v>
      </c>
      <c r="AM253">
        <v>91.261899999999997</v>
      </c>
      <c r="AN253">
        <v>86.708569999999995</v>
      </c>
      <c r="AO253">
        <v>77.123810000000006</v>
      </c>
      <c r="AP253">
        <v>70.203699999999998</v>
      </c>
      <c r="AQ253">
        <v>69.027780000000007</v>
      </c>
      <c r="AR253">
        <v>68.148150000000001</v>
      </c>
      <c r="AS253">
        <v>66.388890000000004</v>
      </c>
      <c r="AT253">
        <v>64.907409999999999</v>
      </c>
      <c r="AU253">
        <v>65.574070000000006</v>
      </c>
      <c r="AV253">
        <v>64.546300000000002</v>
      </c>
      <c r="AW253">
        <v>72.074070000000006</v>
      </c>
      <c r="AX253">
        <v>81.203699999999998</v>
      </c>
      <c r="AY253">
        <v>89.314809999999994</v>
      </c>
      <c r="AZ253">
        <v>95.69444</v>
      </c>
      <c r="BA253">
        <v>98.879630000000006</v>
      </c>
      <c r="BB253">
        <v>100.53700000000001</v>
      </c>
      <c r="BC253">
        <v>100.58329999999999</v>
      </c>
      <c r="BD253">
        <v>98.657409999999999</v>
      </c>
      <c r="BE253">
        <v>96.416659999999993</v>
      </c>
      <c r="BF253">
        <v>94.657409999999999</v>
      </c>
      <c r="BG253">
        <v>90.157409999999999</v>
      </c>
      <c r="BH253">
        <v>82.259259999999998</v>
      </c>
      <c r="BI253">
        <v>76.231480000000005</v>
      </c>
      <c r="BJ253">
        <v>73.518519999999995</v>
      </c>
      <c r="BK253">
        <v>71.814809999999994</v>
      </c>
      <c r="BL253">
        <v>69.138890000000004</v>
      </c>
      <c r="BM253">
        <v>66.833340000000007</v>
      </c>
      <c r="BN253">
        <v>-0.18796560000000001</v>
      </c>
      <c r="BO253">
        <v>-0.1840802</v>
      </c>
      <c r="BP253">
        <v>0.28061009999999997</v>
      </c>
      <c r="BQ253">
        <v>0.20279459999999999</v>
      </c>
      <c r="BR253">
        <v>0.67692300000000005</v>
      </c>
      <c r="BS253">
        <v>0.56845730000000005</v>
      </c>
      <c r="BT253">
        <v>0.1974223</v>
      </c>
      <c r="BU253">
        <v>0.78698020000000002</v>
      </c>
      <c r="BV253">
        <v>0.61633660000000001</v>
      </c>
      <c r="BW253">
        <v>0.46388180000000001</v>
      </c>
      <c r="BX253">
        <v>-2.684434</v>
      </c>
      <c r="BY253">
        <v>-1.884838</v>
      </c>
      <c r="BZ253">
        <v>-0.38532840000000002</v>
      </c>
      <c r="CA253">
        <v>2.841831</v>
      </c>
      <c r="CB253">
        <v>6.0486899999999997</v>
      </c>
      <c r="CC253">
        <v>4.9582829999999998</v>
      </c>
      <c r="CD253">
        <v>4.0917209999999997</v>
      </c>
      <c r="CE253">
        <v>5.5029589999999997</v>
      </c>
      <c r="CF253">
        <v>2.866031</v>
      </c>
      <c r="CG253">
        <v>-7.9477999999999997E-3</v>
      </c>
      <c r="CH253">
        <v>-2.75732</v>
      </c>
      <c r="CI253">
        <v>-2.806127</v>
      </c>
      <c r="CJ253">
        <v>-2.2594189999999998</v>
      </c>
      <c r="CK253">
        <v>-1.1298090000000001</v>
      </c>
      <c r="CL253">
        <v>15.32403</v>
      </c>
      <c r="CM253">
        <v>16.576840000000001</v>
      </c>
      <c r="CN253">
        <v>13.82071</v>
      </c>
      <c r="CO253">
        <v>13.08994</v>
      </c>
      <c r="CP253">
        <v>15.02764</v>
      </c>
      <c r="CQ253">
        <v>41.717379999999999</v>
      </c>
      <c r="CR253">
        <v>10.226990000000001</v>
      </c>
      <c r="CS253">
        <v>9.6922060000000005</v>
      </c>
      <c r="CT253">
        <v>13.28833</v>
      </c>
      <c r="CU253">
        <v>34.844169999999998</v>
      </c>
      <c r="CV253">
        <v>6.7214530000000003</v>
      </c>
      <c r="CW253">
        <v>4.3429539999999998</v>
      </c>
      <c r="CX253">
        <v>5.5170139999999996</v>
      </c>
      <c r="CY253">
        <v>10.155430000000001</v>
      </c>
      <c r="CZ253">
        <v>25.82686</v>
      </c>
      <c r="DA253">
        <v>34.369709999999998</v>
      </c>
      <c r="DB253">
        <v>39.276490000000003</v>
      </c>
      <c r="DC253">
        <v>43.03537</v>
      </c>
      <c r="DD253">
        <v>33.649859999999997</v>
      </c>
      <c r="DE253">
        <v>27.901070000000001</v>
      </c>
      <c r="DF253">
        <v>27.47186</v>
      </c>
      <c r="DG253">
        <v>12.534800000000001</v>
      </c>
      <c r="DH253">
        <v>13.928509999999999</v>
      </c>
      <c r="DI253">
        <v>13.90033</v>
      </c>
    </row>
    <row r="254" spans="1:113" x14ac:dyDescent="0.25">
      <c r="A254" t="str">
        <f t="shared" si="4"/>
        <v>All_All_No_All_All_0 to 199.99 kW_44060</v>
      </c>
      <c r="B254" t="s">
        <v>155</v>
      </c>
      <c r="C254" t="s">
        <v>226</v>
      </c>
      <c r="D254" t="s">
        <v>2</v>
      </c>
      <c r="E254" t="s">
        <v>2</v>
      </c>
      <c r="F254" t="s">
        <v>206</v>
      </c>
      <c r="G254" t="s">
        <v>2</v>
      </c>
      <c r="H254" t="s">
        <v>2</v>
      </c>
      <c r="I254" t="s">
        <v>212</v>
      </c>
      <c r="J254" s="11">
        <v>44060</v>
      </c>
      <c r="K254">
        <v>15</v>
      </c>
      <c r="L254">
        <v>18</v>
      </c>
      <c r="M254">
        <v>12168</v>
      </c>
      <c r="N254">
        <v>0</v>
      </c>
      <c r="O254">
        <v>0</v>
      </c>
      <c r="P254">
        <v>0</v>
      </c>
      <c r="Q254">
        <v>0</v>
      </c>
      <c r="R254">
        <v>14.87077</v>
      </c>
      <c r="S254">
        <v>14.49574</v>
      </c>
      <c r="T254">
        <v>14.320410000000001</v>
      </c>
      <c r="U254">
        <v>14.37763</v>
      </c>
      <c r="V254">
        <v>14.95711</v>
      </c>
      <c r="W254">
        <v>16.650480000000002</v>
      </c>
      <c r="X254">
        <v>19.151730000000001</v>
      </c>
      <c r="Y254">
        <v>21.46048</v>
      </c>
      <c r="Z254">
        <v>23.70224</v>
      </c>
      <c r="AA254">
        <v>25.151039999999998</v>
      </c>
      <c r="AB254">
        <v>26.27797</v>
      </c>
      <c r="AC254">
        <v>27.668369999999999</v>
      </c>
      <c r="AD254">
        <v>28.267659999999999</v>
      </c>
      <c r="AE254">
        <v>28.820509999999999</v>
      </c>
      <c r="AF254">
        <v>28.851369999999999</v>
      </c>
      <c r="AG254">
        <v>28.358969999999999</v>
      </c>
      <c r="AH254">
        <v>27.226890000000001</v>
      </c>
      <c r="AI254">
        <v>25.435020000000002</v>
      </c>
      <c r="AJ254">
        <v>22.992039999999999</v>
      </c>
      <c r="AK254">
        <v>21.68683</v>
      </c>
      <c r="AL254">
        <v>20.583220000000001</v>
      </c>
      <c r="AM254">
        <v>18.99155</v>
      </c>
      <c r="AN254">
        <v>17.33287</v>
      </c>
      <c r="AO254">
        <v>16.073160000000001</v>
      </c>
      <c r="AP254">
        <v>71.723399999999998</v>
      </c>
      <c r="AQ254">
        <v>71.190899999999999</v>
      </c>
      <c r="AR254">
        <v>70.169979999999995</v>
      </c>
      <c r="AS254">
        <v>70.219470000000001</v>
      </c>
      <c r="AT254">
        <v>70.805149999999998</v>
      </c>
      <c r="AU254">
        <v>71.745909999999995</v>
      </c>
      <c r="AV254">
        <v>72.414199999999994</v>
      </c>
      <c r="AW254">
        <v>74.380849999999995</v>
      </c>
      <c r="AX254">
        <v>75.982699999999994</v>
      </c>
      <c r="AY254">
        <v>77.68777</v>
      </c>
      <c r="AZ254">
        <v>81.732020000000006</v>
      </c>
      <c r="BA254">
        <v>85.532169999999994</v>
      </c>
      <c r="BB254">
        <v>86.573970000000003</v>
      </c>
      <c r="BC254">
        <v>87.848749999999995</v>
      </c>
      <c r="BD254">
        <v>89.356089999999995</v>
      </c>
      <c r="BE254">
        <v>88.275400000000005</v>
      </c>
      <c r="BF254">
        <v>86.194469999999995</v>
      </c>
      <c r="BG254">
        <v>84.327719999999999</v>
      </c>
      <c r="BH254">
        <v>79.808160000000001</v>
      </c>
      <c r="BI254">
        <v>76.116969999999995</v>
      </c>
      <c r="BJ254">
        <v>74.350750000000005</v>
      </c>
      <c r="BK254">
        <v>73.337540000000004</v>
      </c>
      <c r="BL254">
        <v>72.821830000000006</v>
      </c>
      <c r="BM254">
        <v>72.370900000000006</v>
      </c>
      <c r="BN254">
        <v>-0.34670469999999998</v>
      </c>
      <c r="BO254">
        <v>-0.29216930000000002</v>
      </c>
      <c r="BP254">
        <v>-0.27019919999999997</v>
      </c>
      <c r="BQ254">
        <v>-0.27243650000000003</v>
      </c>
      <c r="BR254">
        <v>-0.22836980000000001</v>
      </c>
      <c r="BS254">
        <v>-0.12488009999999999</v>
      </c>
      <c r="BT254">
        <v>8.5853899999999997E-2</v>
      </c>
      <c r="BU254">
        <v>-9.5942799999999995E-2</v>
      </c>
      <c r="BV254">
        <v>-0.34755779999999997</v>
      </c>
      <c r="BW254">
        <v>-0.23490220000000001</v>
      </c>
      <c r="BX254">
        <v>-5.6210000000000001E-3</v>
      </c>
      <c r="BY254">
        <v>-7.6512999999999998E-3</v>
      </c>
      <c r="BZ254">
        <v>7.5182499999999999E-2</v>
      </c>
      <c r="CA254">
        <v>0.136599</v>
      </c>
      <c r="CB254">
        <v>0.17882319999999999</v>
      </c>
      <c r="CC254">
        <v>3.5760599999999997E-2</v>
      </c>
      <c r="CD254">
        <v>-0.1185331</v>
      </c>
      <c r="CE254">
        <v>-0.2237913</v>
      </c>
      <c r="CF254">
        <v>-0.2417801</v>
      </c>
      <c r="CG254">
        <v>-0.36699579999999998</v>
      </c>
      <c r="CH254">
        <v>-0.44125829999999999</v>
      </c>
      <c r="CI254">
        <v>-0.44120120000000002</v>
      </c>
      <c r="CJ254">
        <v>-0.47940690000000002</v>
      </c>
      <c r="CK254">
        <v>-0.48246660000000002</v>
      </c>
      <c r="CL254">
        <v>1.4438999999999999E-3</v>
      </c>
      <c r="CM254">
        <v>1.3188E-3</v>
      </c>
      <c r="CN254">
        <v>1.3059E-3</v>
      </c>
      <c r="CO254">
        <v>1.3905E-3</v>
      </c>
      <c r="CP254">
        <v>1.5374E-3</v>
      </c>
      <c r="CQ254">
        <v>1.7351000000000001E-3</v>
      </c>
      <c r="CR254">
        <v>1.7727000000000001E-3</v>
      </c>
      <c r="CS254">
        <v>1.6176999999999999E-3</v>
      </c>
      <c r="CT254">
        <v>1.4028000000000001E-3</v>
      </c>
      <c r="CU254">
        <v>8.8060000000000005E-4</v>
      </c>
      <c r="CV254">
        <v>3.3980000000000002E-4</v>
      </c>
      <c r="CW254">
        <v>1.4139999999999999E-4</v>
      </c>
      <c r="CX254">
        <v>2.6469999999999998E-4</v>
      </c>
      <c r="CY254">
        <v>7.1089999999999999E-4</v>
      </c>
      <c r="CZ254">
        <v>1.2396E-3</v>
      </c>
      <c r="DA254">
        <v>1.5984E-3</v>
      </c>
      <c r="DB254">
        <v>1.8871000000000001E-3</v>
      </c>
      <c r="DC254">
        <v>2.1930000000000001E-3</v>
      </c>
      <c r="DD254">
        <v>2.4450000000000001E-3</v>
      </c>
      <c r="DE254">
        <v>2.2872000000000001E-3</v>
      </c>
      <c r="DF254">
        <v>1.9731000000000002E-3</v>
      </c>
      <c r="DG254">
        <v>1.555E-3</v>
      </c>
      <c r="DH254">
        <v>1.4112E-3</v>
      </c>
      <c r="DI254">
        <v>1.3171999999999999E-3</v>
      </c>
    </row>
    <row r="255" spans="1:113" x14ac:dyDescent="0.25">
      <c r="A255" t="str">
        <f t="shared" si="4"/>
        <v>All_All_No_All_All_0 to 199.99 kW_44061</v>
      </c>
      <c r="B255" t="s">
        <v>155</v>
      </c>
      <c r="C255" t="s">
        <v>226</v>
      </c>
      <c r="D255" t="s">
        <v>2</v>
      </c>
      <c r="E255" t="s">
        <v>2</v>
      </c>
      <c r="F255" t="s">
        <v>206</v>
      </c>
      <c r="G255" t="s">
        <v>2</v>
      </c>
      <c r="H255" t="s">
        <v>2</v>
      </c>
      <c r="I255" t="s">
        <v>212</v>
      </c>
      <c r="J255" s="11">
        <v>44061</v>
      </c>
      <c r="K255">
        <v>15</v>
      </c>
      <c r="L255">
        <v>18</v>
      </c>
      <c r="M255">
        <v>12178</v>
      </c>
      <c r="N255">
        <v>0</v>
      </c>
      <c r="O255">
        <v>0</v>
      </c>
      <c r="P255">
        <v>0</v>
      </c>
      <c r="Q255">
        <v>0</v>
      </c>
      <c r="R255">
        <v>15.299910000000001</v>
      </c>
      <c r="S255">
        <v>14.83839</v>
      </c>
      <c r="T255">
        <v>14.620010000000001</v>
      </c>
      <c r="U255">
        <v>14.679779999999999</v>
      </c>
      <c r="V255">
        <v>15.192399999999999</v>
      </c>
      <c r="W255">
        <v>16.87294</v>
      </c>
      <c r="X255">
        <v>19.248609999999999</v>
      </c>
      <c r="Y255">
        <v>21.76811</v>
      </c>
      <c r="Z255">
        <v>24.552350000000001</v>
      </c>
      <c r="AA255">
        <v>26.950230000000001</v>
      </c>
      <c r="AB255">
        <v>29.034330000000001</v>
      </c>
      <c r="AC255">
        <v>30.431940000000001</v>
      </c>
      <c r="AD255">
        <v>30.795590000000001</v>
      </c>
      <c r="AE255">
        <v>30.371639999999999</v>
      </c>
      <c r="AF255">
        <v>29.429099999999998</v>
      </c>
      <c r="AG255">
        <v>28.693860000000001</v>
      </c>
      <c r="AH255">
        <v>27.734439999999999</v>
      </c>
      <c r="AI255">
        <v>25.755389999999998</v>
      </c>
      <c r="AJ255">
        <v>23.182700000000001</v>
      </c>
      <c r="AK255">
        <v>22.093440000000001</v>
      </c>
      <c r="AL255">
        <v>21.031569999999999</v>
      </c>
      <c r="AM255">
        <v>19.425850000000001</v>
      </c>
      <c r="AN255">
        <v>17.636119999999998</v>
      </c>
      <c r="AO255">
        <v>16.36964</v>
      </c>
      <c r="AP255">
        <v>72.001099999999994</v>
      </c>
      <c r="AQ255">
        <v>71.740210000000005</v>
      </c>
      <c r="AR255">
        <v>71.632350000000002</v>
      </c>
      <c r="AS255">
        <v>71.845380000000006</v>
      </c>
      <c r="AT255">
        <v>72.358189999999993</v>
      </c>
      <c r="AU255">
        <v>72.914180000000002</v>
      </c>
      <c r="AV255">
        <v>73.404489999999996</v>
      </c>
      <c r="AW255">
        <v>77.411529999999999</v>
      </c>
      <c r="AX255">
        <v>81.143270000000001</v>
      </c>
      <c r="AY255">
        <v>87.346069999999997</v>
      </c>
      <c r="AZ255">
        <v>90.634540000000001</v>
      </c>
      <c r="BA255">
        <v>93.641239999999996</v>
      </c>
      <c r="BB255">
        <v>93.670150000000007</v>
      </c>
      <c r="BC255">
        <v>86.940510000000003</v>
      </c>
      <c r="BD255">
        <v>85.492320000000007</v>
      </c>
      <c r="BE255">
        <v>85.473550000000003</v>
      </c>
      <c r="BF255">
        <v>85.704769999999996</v>
      </c>
      <c r="BG255">
        <v>83.321430000000007</v>
      </c>
      <c r="BH255">
        <v>80.061549999999997</v>
      </c>
      <c r="BI255">
        <v>77.456000000000003</v>
      </c>
      <c r="BJ255">
        <v>75.599090000000004</v>
      </c>
      <c r="BK255">
        <v>74.713939999999994</v>
      </c>
      <c r="BL255">
        <v>74.242230000000006</v>
      </c>
      <c r="BM255">
        <v>73.394139999999993</v>
      </c>
      <c r="BN255">
        <v>-0.22255739999999999</v>
      </c>
      <c r="BO255">
        <v>-0.19431000000000001</v>
      </c>
      <c r="BP255">
        <v>-0.18182409999999999</v>
      </c>
      <c r="BQ255">
        <v>-0.18607209999999999</v>
      </c>
      <c r="BR255">
        <v>-0.15048810000000001</v>
      </c>
      <c r="BS255">
        <v>1.8197100000000001E-2</v>
      </c>
      <c r="BT255">
        <v>0.30490129999999999</v>
      </c>
      <c r="BU255">
        <v>0.27396310000000001</v>
      </c>
      <c r="BV255">
        <v>2.2535599999999999E-2</v>
      </c>
      <c r="BW255">
        <v>-6.7360699999999996E-2</v>
      </c>
      <c r="BX255">
        <v>-4.5006200000000003E-2</v>
      </c>
      <c r="BY255">
        <v>6.6209999999999999E-4</v>
      </c>
      <c r="BZ255">
        <v>7.9718399999999995E-2</v>
      </c>
      <c r="CA255">
        <v>0.20029730000000001</v>
      </c>
      <c r="CB255">
        <v>0.3437249</v>
      </c>
      <c r="CC255">
        <v>0.1510193</v>
      </c>
      <c r="CD255">
        <v>-4.7906499999999998E-2</v>
      </c>
      <c r="CE255">
        <v>-8.8528499999999996E-2</v>
      </c>
      <c r="CF255">
        <v>-0.14985860000000001</v>
      </c>
      <c r="CG255">
        <v>-0.3269939</v>
      </c>
      <c r="CH255">
        <v>-0.37743929999999998</v>
      </c>
      <c r="CI255">
        <v>-0.3758956</v>
      </c>
      <c r="CJ255">
        <v>-0.38248949999999998</v>
      </c>
      <c r="CK255">
        <v>-0.34523019999999999</v>
      </c>
      <c r="CL255">
        <v>1.4319000000000001E-3</v>
      </c>
      <c r="CM255">
        <v>1.3470000000000001E-3</v>
      </c>
      <c r="CN255">
        <v>1.3005E-3</v>
      </c>
      <c r="CO255">
        <v>1.3515999999999999E-3</v>
      </c>
      <c r="CP255">
        <v>1.4938E-3</v>
      </c>
      <c r="CQ255">
        <v>1.8293999999999999E-3</v>
      </c>
      <c r="CR255">
        <v>2.0422999999999999E-3</v>
      </c>
      <c r="CS255">
        <v>1.6548999999999999E-3</v>
      </c>
      <c r="CT255">
        <v>1.1757E-3</v>
      </c>
      <c r="CU255">
        <v>6.38E-4</v>
      </c>
      <c r="CV255">
        <v>2.1609999999999999E-4</v>
      </c>
      <c r="CW255">
        <v>8.5699999999999996E-5</v>
      </c>
      <c r="CX255">
        <v>2.062E-4</v>
      </c>
      <c r="CY255">
        <v>6.3889999999999997E-4</v>
      </c>
      <c r="CZ255">
        <v>1.328E-3</v>
      </c>
      <c r="DA255">
        <v>1.8178000000000001E-3</v>
      </c>
      <c r="DB255">
        <v>2.1760999999999998E-3</v>
      </c>
      <c r="DC255">
        <v>2.6784999999999999E-3</v>
      </c>
      <c r="DD255">
        <v>3.0428E-3</v>
      </c>
      <c r="DE255">
        <v>2.8731E-3</v>
      </c>
      <c r="DF255">
        <v>2.4853000000000002E-3</v>
      </c>
      <c r="DG255">
        <v>2.0544000000000001E-3</v>
      </c>
      <c r="DH255">
        <v>1.8582E-3</v>
      </c>
      <c r="DI255">
        <v>1.6245999999999999E-3</v>
      </c>
    </row>
    <row r="256" spans="1:113" x14ac:dyDescent="0.25">
      <c r="A256" t="str">
        <f t="shared" si="4"/>
        <v>All_All_No_All_All_0 to 199.99 kW_44062</v>
      </c>
      <c r="B256" t="s">
        <v>155</v>
      </c>
      <c r="C256" t="s">
        <v>226</v>
      </c>
      <c r="D256" t="s">
        <v>2</v>
      </c>
      <c r="E256" t="s">
        <v>2</v>
      </c>
      <c r="F256" t="s">
        <v>206</v>
      </c>
      <c r="G256" t="s">
        <v>2</v>
      </c>
      <c r="H256" t="s">
        <v>2</v>
      </c>
      <c r="I256" t="s">
        <v>212</v>
      </c>
      <c r="J256" s="11">
        <v>44062</v>
      </c>
      <c r="K256">
        <v>15</v>
      </c>
      <c r="L256">
        <v>18</v>
      </c>
      <c r="M256">
        <v>12181</v>
      </c>
      <c r="N256">
        <v>0</v>
      </c>
      <c r="O256">
        <v>0</v>
      </c>
      <c r="P256">
        <v>0</v>
      </c>
      <c r="Q256">
        <v>0</v>
      </c>
      <c r="R256">
        <v>15.575900000000001</v>
      </c>
      <c r="S256">
        <v>15.146190000000001</v>
      </c>
      <c r="T256">
        <v>14.929510000000001</v>
      </c>
      <c r="U256">
        <v>14.952780000000001</v>
      </c>
      <c r="V256">
        <v>15.47545</v>
      </c>
      <c r="W256">
        <v>17.007210000000001</v>
      </c>
      <c r="X256">
        <v>19.278960000000001</v>
      </c>
      <c r="Y256">
        <v>21.792439999999999</v>
      </c>
      <c r="Z256">
        <v>24.6173</v>
      </c>
      <c r="AA256">
        <v>26.822299999999998</v>
      </c>
      <c r="AB256">
        <v>28.50733</v>
      </c>
      <c r="AC256">
        <v>29.42295</v>
      </c>
      <c r="AD256">
        <v>29.64461</v>
      </c>
      <c r="AE256">
        <v>29.779229999999998</v>
      </c>
      <c r="AF256">
        <v>29.51632</v>
      </c>
      <c r="AG256">
        <v>28.885429999999999</v>
      </c>
      <c r="AH256">
        <v>27.862590000000001</v>
      </c>
      <c r="AI256">
        <v>25.968630000000001</v>
      </c>
      <c r="AJ256">
        <v>23.487649999999999</v>
      </c>
      <c r="AK256">
        <v>22.246189999999999</v>
      </c>
      <c r="AL256">
        <v>21.0715</v>
      </c>
      <c r="AM256">
        <v>19.48424</v>
      </c>
      <c r="AN256">
        <v>17.66743</v>
      </c>
      <c r="AO256">
        <v>16.384779999999999</v>
      </c>
      <c r="AP256">
        <v>73.297899999999998</v>
      </c>
      <c r="AQ256">
        <v>72.868290000000002</v>
      </c>
      <c r="AR256">
        <v>72.912909999999997</v>
      </c>
      <c r="AS256">
        <v>72.193510000000003</v>
      </c>
      <c r="AT256">
        <v>72.121210000000005</v>
      </c>
      <c r="AU256">
        <v>71.54804</v>
      </c>
      <c r="AV256">
        <v>72.189599999999999</v>
      </c>
      <c r="AW256">
        <v>76.13852</v>
      </c>
      <c r="AX256">
        <v>81.050910000000002</v>
      </c>
      <c r="AY256">
        <v>84.686139999999995</v>
      </c>
      <c r="AZ256">
        <v>87.100669999999994</v>
      </c>
      <c r="BA256">
        <v>88.336110000000005</v>
      </c>
      <c r="BB256">
        <v>87.597949999999997</v>
      </c>
      <c r="BC256">
        <v>87.825299999999999</v>
      </c>
      <c r="BD256">
        <v>87.153959999999998</v>
      </c>
      <c r="BE256">
        <v>87.040679999999995</v>
      </c>
      <c r="BF256">
        <v>86.306690000000003</v>
      </c>
      <c r="BG256">
        <v>84.257649999999998</v>
      </c>
      <c r="BH256">
        <v>79.458420000000004</v>
      </c>
      <c r="BI256">
        <v>76.034329999999997</v>
      </c>
      <c r="BJ256">
        <v>74.791470000000004</v>
      </c>
      <c r="BK256">
        <v>74.305019999999999</v>
      </c>
      <c r="BL256">
        <v>73.22139</v>
      </c>
      <c r="BM256">
        <v>72.940399999999997</v>
      </c>
      <c r="BN256">
        <v>-0.2357794</v>
      </c>
      <c r="BO256">
        <v>-0.21288080000000001</v>
      </c>
      <c r="BP256">
        <v>-0.19713739999999999</v>
      </c>
      <c r="BQ256">
        <v>-0.18858939999999999</v>
      </c>
      <c r="BR256">
        <v>-0.15134880000000001</v>
      </c>
      <c r="BS256">
        <v>-9.1508000000000006E-3</v>
      </c>
      <c r="BT256">
        <v>0.28128550000000002</v>
      </c>
      <c r="BU256">
        <v>0.23858019999999999</v>
      </c>
      <c r="BV256">
        <v>9.3658999999999999E-3</v>
      </c>
      <c r="BW256">
        <v>-0.1038849</v>
      </c>
      <c r="BX256">
        <v>-4.27407E-2</v>
      </c>
      <c r="BY256">
        <v>7.9614000000000004E-3</v>
      </c>
      <c r="BZ256">
        <v>8.6833999999999995E-2</v>
      </c>
      <c r="CA256">
        <v>0.19579740000000001</v>
      </c>
      <c r="CB256">
        <v>0.3273104</v>
      </c>
      <c r="CC256">
        <v>0.14204700000000001</v>
      </c>
      <c r="CD256">
        <v>-5.2959800000000001E-2</v>
      </c>
      <c r="CE256">
        <v>-0.1075984</v>
      </c>
      <c r="CF256">
        <v>-0.13333410000000001</v>
      </c>
      <c r="CG256">
        <v>-0.28603919999999999</v>
      </c>
      <c r="CH256">
        <v>-0.35103960000000001</v>
      </c>
      <c r="CI256">
        <v>-0.35007100000000002</v>
      </c>
      <c r="CJ256">
        <v>-0.32745200000000002</v>
      </c>
      <c r="CK256">
        <v>-0.31943290000000002</v>
      </c>
      <c r="CL256">
        <v>1.2260999999999999E-3</v>
      </c>
      <c r="CM256">
        <v>1.1528E-3</v>
      </c>
      <c r="CN256">
        <v>1.1383000000000001E-3</v>
      </c>
      <c r="CO256">
        <v>1.1524E-3</v>
      </c>
      <c r="CP256">
        <v>1.2386999999999999E-3</v>
      </c>
      <c r="CQ256">
        <v>1.4838E-3</v>
      </c>
      <c r="CR256">
        <v>1.6312E-3</v>
      </c>
      <c r="CS256">
        <v>1.3633E-3</v>
      </c>
      <c r="CT256">
        <v>1.0345E-3</v>
      </c>
      <c r="CU256">
        <v>6.1249999999999998E-4</v>
      </c>
      <c r="CV256">
        <v>2.2110000000000001E-4</v>
      </c>
      <c r="CW256">
        <v>8.9300000000000002E-5</v>
      </c>
      <c r="CX256">
        <v>2.1709999999999999E-4</v>
      </c>
      <c r="CY256">
        <v>5.9360000000000001E-4</v>
      </c>
      <c r="CZ256">
        <v>1.1643999999999999E-3</v>
      </c>
      <c r="DA256">
        <v>1.5489E-3</v>
      </c>
      <c r="DB256">
        <v>1.9948000000000001E-3</v>
      </c>
      <c r="DC256">
        <v>2.3817999999999999E-3</v>
      </c>
      <c r="DD256">
        <v>2.7255999999999999E-3</v>
      </c>
      <c r="DE256">
        <v>2.5940999999999998E-3</v>
      </c>
      <c r="DF256">
        <v>2.1819000000000001E-3</v>
      </c>
      <c r="DG256">
        <v>1.7556E-3</v>
      </c>
      <c r="DH256">
        <v>1.5521000000000001E-3</v>
      </c>
      <c r="DI256">
        <v>1.3814000000000001E-3</v>
      </c>
    </row>
    <row r="257" spans="1:113" x14ac:dyDescent="0.25">
      <c r="A257" t="str">
        <f t="shared" si="4"/>
        <v>All_All_No_All_All_0 to 199.99 kW_44063</v>
      </c>
      <c r="B257" t="s">
        <v>155</v>
      </c>
      <c r="C257" t="s">
        <v>226</v>
      </c>
      <c r="D257" t="s">
        <v>2</v>
      </c>
      <c r="E257" t="s">
        <v>2</v>
      </c>
      <c r="F257" t="s">
        <v>206</v>
      </c>
      <c r="G257" t="s">
        <v>2</v>
      </c>
      <c r="H257" t="s">
        <v>2</v>
      </c>
      <c r="I257" t="s">
        <v>212</v>
      </c>
      <c r="J257" s="11">
        <v>44063</v>
      </c>
      <c r="K257">
        <v>15</v>
      </c>
      <c r="L257">
        <v>18</v>
      </c>
      <c r="M257">
        <v>12188</v>
      </c>
      <c r="N257">
        <v>0</v>
      </c>
      <c r="O257">
        <v>0</v>
      </c>
      <c r="P257">
        <v>0</v>
      </c>
      <c r="Q257">
        <v>0</v>
      </c>
      <c r="R257">
        <v>15.55395</v>
      </c>
      <c r="S257">
        <v>15.11238</v>
      </c>
      <c r="T257">
        <v>14.888030000000001</v>
      </c>
      <c r="U257">
        <v>14.903639999999999</v>
      </c>
      <c r="V257">
        <v>15.46359</v>
      </c>
      <c r="W257">
        <v>17.030059999999999</v>
      </c>
      <c r="X257">
        <v>19.225079999999998</v>
      </c>
      <c r="Y257">
        <v>21.46546</v>
      </c>
      <c r="Z257">
        <v>24.210850000000001</v>
      </c>
      <c r="AA257">
        <v>26.555219999999998</v>
      </c>
      <c r="AB257">
        <v>28.186140000000002</v>
      </c>
      <c r="AC257">
        <v>28.959060000000001</v>
      </c>
      <c r="AD257">
        <v>29.470179999999999</v>
      </c>
      <c r="AE257">
        <v>29.949539999999999</v>
      </c>
      <c r="AF257">
        <v>29.813490000000002</v>
      </c>
      <c r="AG257">
        <v>29.017289999999999</v>
      </c>
      <c r="AH257">
        <v>27.37172</v>
      </c>
      <c r="AI257">
        <v>25.199269999999999</v>
      </c>
      <c r="AJ257">
        <v>22.734480000000001</v>
      </c>
      <c r="AK257">
        <v>21.796430000000001</v>
      </c>
      <c r="AL257">
        <v>20.692519999999998</v>
      </c>
      <c r="AM257">
        <v>19.13955</v>
      </c>
      <c r="AN257">
        <v>17.395009999999999</v>
      </c>
      <c r="AO257">
        <v>16.096630000000001</v>
      </c>
      <c r="AP257">
        <v>72.419399999999996</v>
      </c>
      <c r="AQ257">
        <v>71.668689999999998</v>
      </c>
      <c r="AR257">
        <v>71.547979999999995</v>
      </c>
      <c r="AS257">
        <v>71.862179999999995</v>
      </c>
      <c r="AT257">
        <v>71.195790000000002</v>
      </c>
      <c r="AU257">
        <v>71.387569999999997</v>
      </c>
      <c r="AV257">
        <v>71.661799999999999</v>
      </c>
      <c r="AW257">
        <v>74.442120000000003</v>
      </c>
      <c r="AX257">
        <v>79.014849999999996</v>
      </c>
      <c r="AY257">
        <v>83.714079999999996</v>
      </c>
      <c r="AZ257">
        <v>85.461910000000003</v>
      </c>
      <c r="BA257">
        <v>86.392489999999995</v>
      </c>
      <c r="BB257">
        <v>88.365229999999997</v>
      </c>
      <c r="BC257">
        <v>90.147450000000006</v>
      </c>
      <c r="BD257">
        <v>89.54607</v>
      </c>
      <c r="BE257">
        <v>85.861000000000004</v>
      </c>
      <c r="BF257">
        <v>80.877759999999995</v>
      </c>
      <c r="BG257">
        <v>78.302289999999999</v>
      </c>
      <c r="BH257">
        <v>76.416359999999997</v>
      </c>
      <c r="BI257">
        <v>74.728849999999994</v>
      </c>
      <c r="BJ257">
        <v>73.002979999999994</v>
      </c>
      <c r="BK257">
        <v>72.510959999999997</v>
      </c>
      <c r="BL257">
        <v>72.148929999999993</v>
      </c>
      <c r="BM257">
        <v>71.416129999999995</v>
      </c>
      <c r="BN257">
        <v>-0.21932099999999999</v>
      </c>
      <c r="BO257">
        <v>-0.18831690000000001</v>
      </c>
      <c r="BP257">
        <v>-0.1742281</v>
      </c>
      <c r="BQ257">
        <v>-0.19308919999999999</v>
      </c>
      <c r="BR257">
        <v>-0.1470986</v>
      </c>
      <c r="BS257">
        <v>-1.13618E-2</v>
      </c>
      <c r="BT257">
        <v>0.26308350000000003</v>
      </c>
      <c r="BU257">
        <v>0.1902035</v>
      </c>
      <c r="BV257">
        <v>-4.8746200000000003E-2</v>
      </c>
      <c r="BW257">
        <v>-0.1155052</v>
      </c>
      <c r="BX257">
        <v>-4.1431099999999998E-2</v>
      </c>
      <c r="BY257">
        <v>1.03675E-2</v>
      </c>
      <c r="BZ257">
        <v>8.4379800000000005E-2</v>
      </c>
      <c r="CA257">
        <v>0.1903899</v>
      </c>
      <c r="CB257">
        <v>0.30917420000000001</v>
      </c>
      <c r="CC257">
        <v>0.15534480000000001</v>
      </c>
      <c r="CD257">
        <v>-6.025E-3</v>
      </c>
      <c r="CE257">
        <v>-1.64937E-2</v>
      </c>
      <c r="CF257">
        <v>-1.12135E-2</v>
      </c>
      <c r="CG257">
        <v>-0.2605924</v>
      </c>
      <c r="CH257">
        <v>-0.30043530000000002</v>
      </c>
      <c r="CI257">
        <v>-0.28277590000000002</v>
      </c>
      <c r="CJ257">
        <v>-0.29193449999999999</v>
      </c>
      <c r="CK257">
        <v>-0.28774899999999998</v>
      </c>
      <c r="CL257">
        <v>1.1574999999999999E-3</v>
      </c>
      <c r="CM257">
        <v>1.1025E-3</v>
      </c>
      <c r="CN257">
        <v>1.0560999999999999E-3</v>
      </c>
      <c r="CO257">
        <v>1.1249000000000001E-3</v>
      </c>
      <c r="CP257">
        <v>1.2348999999999999E-3</v>
      </c>
      <c r="CQ257">
        <v>1.459E-3</v>
      </c>
      <c r="CR257">
        <v>1.6186E-3</v>
      </c>
      <c r="CS257">
        <v>1.3477000000000001E-3</v>
      </c>
      <c r="CT257">
        <v>9.9949999999999995E-4</v>
      </c>
      <c r="CU257">
        <v>6.0570000000000003E-4</v>
      </c>
      <c r="CV257">
        <v>2.2460000000000001E-4</v>
      </c>
      <c r="CW257">
        <v>9.2100000000000003E-5</v>
      </c>
      <c r="CX257">
        <v>2.0379999999999999E-4</v>
      </c>
      <c r="CY257">
        <v>5.6570000000000004E-4</v>
      </c>
      <c r="CZ257">
        <v>1.1104000000000001E-3</v>
      </c>
      <c r="DA257">
        <v>1.6174E-3</v>
      </c>
      <c r="DB257">
        <v>2.0779000000000001E-3</v>
      </c>
      <c r="DC257">
        <v>2.5140000000000002E-3</v>
      </c>
      <c r="DD257">
        <v>2.7550000000000001E-3</v>
      </c>
      <c r="DE257">
        <v>2.516E-3</v>
      </c>
      <c r="DF257">
        <v>2.1459000000000001E-3</v>
      </c>
      <c r="DG257">
        <v>1.7756E-3</v>
      </c>
      <c r="DH257">
        <v>1.5639E-3</v>
      </c>
      <c r="DI257">
        <v>1.3806999999999999E-3</v>
      </c>
    </row>
    <row r="258" spans="1:113" x14ac:dyDescent="0.25">
      <c r="A258" t="str">
        <f t="shared" si="4"/>
        <v>All_All_No_All_All_0 to 199.99 kW_44079</v>
      </c>
      <c r="B258" t="s">
        <v>155</v>
      </c>
      <c r="C258" t="s">
        <v>226</v>
      </c>
      <c r="D258" t="s">
        <v>2</v>
      </c>
      <c r="E258" t="s">
        <v>2</v>
      </c>
      <c r="F258" t="s">
        <v>206</v>
      </c>
      <c r="G258" t="s">
        <v>2</v>
      </c>
      <c r="H258" t="s">
        <v>2</v>
      </c>
      <c r="I258" t="s">
        <v>212</v>
      </c>
      <c r="J258" s="11">
        <v>44079</v>
      </c>
      <c r="K258">
        <v>15</v>
      </c>
      <c r="L258">
        <v>18</v>
      </c>
      <c r="M258">
        <v>12274</v>
      </c>
      <c r="N258">
        <v>0</v>
      </c>
      <c r="O258">
        <v>0</v>
      </c>
      <c r="P258">
        <v>0</v>
      </c>
      <c r="Q258">
        <v>0</v>
      </c>
      <c r="R258">
        <v>15.05477</v>
      </c>
      <c r="S258">
        <v>14.530939999999999</v>
      </c>
      <c r="T258">
        <v>14.161099999999999</v>
      </c>
      <c r="U258">
        <v>14.04452</v>
      </c>
      <c r="V258">
        <v>14.27295</v>
      </c>
      <c r="W258">
        <v>14.89705</v>
      </c>
      <c r="X258">
        <v>15.516780000000001</v>
      </c>
      <c r="Y258">
        <v>16.390720000000002</v>
      </c>
      <c r="Z258">
        <v>18.586349999999999</v>
      </c>
      <c r="AA258">
        <v>20.890969999999999</v>
      </c>
      <c r="AB258">
        <v>22.811630000000001</v>
      </c>
      <c r="AC258">
        <v>24.287890000000001</v>
      </c>
      <c r="AD258">
        <v>25.02477</v>
      </c>
      <c r="AE258">
        <v>25.10051</v>
      </c>
      <c r="AF258">
        <v>25.11271</v>
      </c>
      <c r="AG258">
        <v>25.002310000000001</v>
      </c>
      <c r="AH258">
        <v>24.764060000000001</v>
      </c>
      <c r="AI258">
        <v>24.06634</v>
      </c>
      <c r="AJ258">
        <v>23.127210000000002</v>
      </c>
      <c r="AK258">
        <v>22.633150000000001</v>
      </c>
      <c r="AL258">
        <v>21.47316</v>
      </c>
      <c r="AM258">
        <v>20.019390000000001</v>
      </c>
      <c r="AN258">
        <v>18.274660000000001</v>
      </c>
      <c r="AO258">
        <v>16.86673</v>
      </c>
      <c r="AP258">
        <v>70.787000000000006</v>
      </c>
      <c r="AQ258">
        <v>70.415019999999998</v>
      </c>
      <c r="AR258">
        <v>69.685850000000002</v>
      </c>
      <c r="AS258">
        <v>69.348489999999998</v>
      </c>
      <c r="AT258">
        <v>69.941739999999996</v>
      </c>
      <c r="AU258">
        <v>70.086060000000003</v>
      </c>
      <c r="AV258">
        <v>70.087699999999998</v>
      </c>
      <c r="AW258">
        <v>75.4392</v>
      </c>
      <c r="AX258">
        <v>81.974260000000001</v>
      </c>
      <c r="AY258">
        <v>88.101280000000003</v>
      </c>
      <c r="AZ258">
        <v>94.399540000000002</v>
      </c>
      <c r="BA258">
        <v>96.692920000000001</v>
      </c>
      <c r="BB258">
        <v>98.310190000000006</v>
      </c>
      <c r="BC258">
        <v>99.649929999999998</v>
      </c>
      <c r="BD258">
        <v>98.588369999999998</v>
      </c>
      <c r="BE258">
        <v>97.899760000000001</v>
      </c>
      <c r="BF258">
        <v>96.382720000000006</v>
      </c>
      <c r="BG258">
        <v>92.373980000000003</v>
      </c>
      <c r="BH258">
        <v>88.320790000000002</v>
      </c>
      <c r="BI258">
        <v>84.794269999999997</v>
      </c>
      <c r="BJ258">
        <v>82.099140000000006</v>
      </c>
      <c r="BK258">
        <v>79.048429999999996</v>
      </c>
      <c r="BL258">
        <v>77.787040000000005</v>
      </c>
      <c r="BM258">
        <v>76.712569999999999</v>
      </c>
      <c r="BN258">
        <v>-0.19984199999999999</v>
      </c>
      <c r="BO258">
        <v>-0.176763</v>
      </c>
      <c r="BP258">
        <v>-0.15420819999999999</v>
      </c>
      <c r="BQ258">
        <v>-0.1615192</v>
      </c>
      <c r="BR258">
        <v>-0.1295849</v>
      </c>
      <c r="BS258">
        <v>-3.4226800000000002E-2</v>
      </c>
      <c r="BT258">
        <v>0.2245366</v>
      </c>
      <c r="BU258">
        <v>0.22155610000000001</v>
      </c>
      <c r="BV258">
        <v>5.0899600000000003E-2</v>
      </c>
      <c r="BW258">
        <v>-5.1120400000000003E-2</v>
      </c>
      <c r="BX258">
        <v>-4.7462999999999998E-2</v>
      </c>
      <c r="BY258">
        <v>-2.33E-3</v>
      </c>
      <c r="BZ258">
        <v>7.5309699999999993E-2</v>
      </c>
      <c r="CA258">
        <v>0.1780833</v>
      </c>
      <c r="CB258">
        <v>0.2372658</v>
      </c>
      <c r="CC258">
        <v>8.7716500000000003E-2</v>
      </c>
      <c r="CD258">
        <v>-0.13270180000000001</v>
      </c>
      <c r="CE258">
        <v>-0.25608140000000001</v>
      </c>
      <c r="CF258">
        <v>-0.54647820000000003</v>
      </c>
      <c r="CG258">
        <v>-0.55624560000000001</v>
      </c>
      <c r="CH258">
        <v>-0.65826560000000001</v>
      </c>
      <c r="CI258">
        <v>-0.64637250000000002</v>
      </c>
      <c r="CJ258">
        <v>-0.56107099999999999</v>
      </c>
      <c r="CK258">
        <v>-0.48771750000000003</v>
      </c>
      <c r="CL258">
        <v>1.4182000000000001E-3</v>
      </c>
      <c r="CM258">
        <v>1.3289E-3</v>
      </c>
      <c r="CN258">
        <v>1.3064000000000001E-3</v>
      </c>
      <c r="CO258">
        <v>1.3521E-3</v>
      </c>
      <c r="CP258">
        <v>1.5517E-3</v>
      </c>
      <c r="CQ258">
        <v>1.8458999999999999E-3</v>
      </c>
      <c r="CR258">
        <v>2.1021999999999998E-3</v>
      </c>
      <c r="CS258">
        <v>1.6842999999999999E-3</v>
      </c>
      <c r="CT258">
        <v>1.2310999999999999E-3</v>
      </c>
      <c r="CU258">
        <v>7.2869999999999999E-4</v>
      </c>
      <c r="CV258">
        <v>2.7980000000000002E-4</v>
      </c>
      <c r="CW258">
        <v>1.1569999999999999E-4</v>
      </c>
      <c r="CX258">
        <v>2.8170000000000002E-4</v>
      </c>
      <c r="CY258">
        <v>1.0191E-3</v>
      </c>
      <c r="CZ258">
        <v>2.0217E-3</v>
      </c>
      <c r="DA258">
        <v>2.4954E-3</v>
      </c>
      <c r="DB258">
        <v>2.8877E-3</v>
      </c>
      <c r="DC258">
        <v>3.2742000000000001E-3</v>
      </c>
      <c r="DD258">
        <v>3.4288000000000001E-3</v>
      </c>
      <c r="DE258">
        <v>3.3492000000000001E-3</v>
      </c>
      <c r="DF258">
        <v>2.7181000000000002E-3</v>
      </c>
      <c r="DG258">
        <v>2.3931999999999998E-3</v>
      </c>
      <c r="DH258">
        <v>2.1438999999999998E-3</v>
      </c>
      <c r="DI258">
        <v>1.9910000000000001E-3</v>
      </c>
    </row>
    <row r="259" spans="1:113" x14ac:dyDescent="0.25">
      <c r="A259" t="str">
        <f t="shared" si="4"/>
        <v>All_All_No_All_All_0 to 199.99 kW_44080</v>
      </c>
      <c r="B259" t="s">
        <v>155</v>
      </c>
      <c r="C259" t="s">
        <v>226</v>
      </c>
      <c r="D259" t="s">
        <v>2</v>
      </c>
      <c r="E259" t="s">
        <v>2</v>
      </c>
      <c r="F259" t="s">
        <v>206</v>
      </c>
      <c r="G259" t="s">
        <v>2</v>
      </c>
      <c r="H259" t="s">
        <v>2</v>
      </c>
      <c r="I259" t="s">
        <v>212</v>
      </c>
      <c r="J259" s="11">
        <v>44080</v>
      </c>
      <c r="K259">
        <v>15</v>
      </c>
      <c r="L259">
        <v>18</v>
      </c>
      <c r="M259">
        <v>12274</v>
      </c>
      <c r="N259">
        <v>0</v>
      </c>
      <c r="O259">
        <v>0</v>
      </c>
      <c r="P259">
        <v>0</v>
      </c>
      <c r="Q259">
        <v>0</v>
      </c>
      <c r="R259">
        <v>15.910830000000001</v>
      </c>
      <c r="S259">
        <v>15.3063</v>
      </c>
      <c r="T259">
        <v>14.919129999999999</v>
      </c>
      <c r="U259">
        <v>14.70421</v>
      </c>
      <c r="V259">
        <v>14.71881</v>
      </c>
      <c r="W259">
        <v>15.028560000000001</v>
      </c>
      <c r="X259">
        <v>15.475490000000001</v>
      </c>
      <c r="Y259">
        <v>16.049479999999999</v>
      </c>
      <c r="Z259">
        <v>18.077220000000001</v>
      </c>
      <c r="AA259">
        <v>20.41131</v>
      </c>
      <c r="AB259">
        <v>22.391909999999999</v>
      </c>
      <c r="AC259">
        <v>23.578859999999999</v>
      </c>
      <c r="AD259">
        <v>24.089099999999998</v>
      </c>
      <c r="AE259">
        <v>24.405670000000001</v>
      </c>
      <c r="AF259">
        <v>24.646229999999999</v>
      </c>
      <c r="AG259">
        <v>24.528919999999999</v>
      </c>
      <c r="AH259">
        <v>24.12594</v>
      </c>
      <c r="AI259">
        <v>23.42351</v>
      </c>
      <c r="AJ259">
        <v>22.475829999999998</v>
      </c>
      <c r="AK259">
        <v>21.948250000000002</v>
      </c>
      <c r="AL259">
        <v>20.784140000000001</v>
      </c>
      <c r="AM259">
        <v>19.4953</v>
      </c>
      <c r="AN259">
        <v>17.929960000000001</v>
      </c>
      <c r="AO259">
        <v>16.713850000000001</v>
      </c>
      <c r="AP259">
        <v>76.143299999999996</v>
      </c>
      <c r="AQ259">
        <v>75.254499999999993</v>
      </c>
      <c r="AR259">
        <v>73.628150000000005</v>
      </c>
      <c r="AS259">
        <v>73.54083</v>
      </c>
      <c r="AT259">
        <v>74.043319999999994</v>
      </c>
      <c r="AU259">
        <v>74.170230000000004</v>
      </c>
      <c r="AV259">
        <v>74.428259999999995</v>
      </c>
      <c r="AW259">
        <v>82.737629999999996</v>
      </c>
      <c r="AX259">
        <v>89.744900000000001</v>
      </c>
      <c r="AY259">
        <v>96.735470000000007</v>
      </c>
      <c r="AZ259">
        <v>101.7131</v>
      </c>
      <c r="BA259">
        <v>103.02849999999999</v>
      </c>
      <c r="BB259">
        <v>102.9892</v>
      </c>
      <c r="BC259">
        <v>104.13849999999999</v>
      </c>
      <c r="BD259">
        <v>103.3403</v>
      </c>
      <c r="BE259">
        <v>100.9387</v>
      </c>
      <c r="BF259">
        <v>97.042429999999996</v>
      </c>
      <c r="BG259">
        <v>92.935100000000006</v>
      </c>
      <c r="BH259">
        <v>86.011449999999996</v>
      </c>
      <c r="BI259">
        <v>81.532160000000005</v>
      </c>
      <c r="BJ259">
        <v>78.855310000000003</v>
      </c>
      <c r="BK259">
        <v>77.159030000000001</v>
      </c>
      <c r="BL259">
        <v>75.86891</v>
      </c>
      <c r="BM259">
        <v>74.189959999999999</v>
      </c>
      <c r="BN259">
        <v>-0.4286817</v>
      </c>
      <c r="BO259">
        <v>-0.37154320000000002</v>
      </c>
      <c r="BP259">
        <v>-0.33290360000000002</v>
      </c>
      <c r="BQ259">
        <v>-0.3512692</v>
      </c>
      <c r="BR259">
        <v>-0.2941955</v>
      </c>
      <c r="BS259">
        <v>-4.1793400000000001E-2</v>
      </c>
      <c r="BT259">
        <v>0.18477080000000001</v>
      </c>
      <c r="BU259">
        <v>0.27345720000000001</v>
      </c>
      <c r="BV259">
        <v>0.24169750000000001</v>
      </c>
      <c r="BW259">
        <v>6.05464E-2</v>
      </c>
      <c r="BX259">
        <v>-1.86441E-2</v>
      </c>
      <c r="BY259">
        <v>-3.0403900000000001E-2</v>
      </c>
      <c r="BZ259">
        <v>5.5977399999999997E-2</v>
      </c>
      <c r="CA259">
        <v>0.11111650000000001</v>
      </c>
      <c r="CB259">
        <v>5.6741399999999997E-2</v>
      </c>
      <c r="CC259">
        <v>-3.9217299999999997E-2</v>
      </c>
      <c r="CD259">
        <v>-0.21107190000000001</v>
      </c>
      <c r="CE259">
        <v>-0.37528679999999998</v>
      </c>
      <c r="CF259">
        <v>-0.52198929999999999</v>
      </c>
      <c r="CG259">
        <v>-0.51878769999999996</v>
      </c>
      <c r="CH259">
        <v>-0.61946239999999997</v>
      </c>
      <c r="CI259">
        <v>-0.65177099999999999</v>
      </c>
      <c r="CJ259">
        <v>-0.60091609999999995</v>
      </c>
      <c r="CK259">
        <v>-0.54157189999999999</v>
      </c>
      <c r="CL259">
        <v>1.9051999999999999E-3</v>
      </c>
      <c r="CM259">
        <v>1.7608000000000001E-3</v>
      </c>
      <c r="CN259">
        <v>1.6865999999999999E-3</v>
      </c>
      <c r="CO259">
        <v>1.6444000000000001E-3</v>
      </c>
      <c r="CP259">
        <v>1.8779000000000001E-3</v>
      </c>
      <c r="CQ259">
        <v>2.1400999999999998E-3</v>
      </c>
      <c r="CR259">
        <v>2.5324000000000002E-3</v>
      </c>
      <c r="CS259">
        <v>2.4876999999999998E-3</v>
      </c>
      <c r="CT259">
        <v>1.8728E-3</v>
      </c>
      <c r="CU259">
        <v>1.2438E-3</v>
      </c>
      <c r="CV259">
        <v>4.281E-4</v>
      </c>
      <c r="CW259">
        <v>1.65E-4</v>
      </c>
      <c r="CX259">
        <v>4.014E-4</v>
      </c>
      <c r="CY259">
        <v>1.3175999999999999E-3</v>
      </c>
      <c r="CZ259">
        <v>2.4643999999999998E-3</v>
      </c>
      <c r="DA259">
        <v>3.0014E-3</v>
      </c>
      <c r="DB259">
        <v>3.2829000000000001E-3</v>
      </c>
      <c r="DC259">
        <v>3.5314000000000001E-3</v>
      </c>
      <c r="DD259">
        <v>3.3390999999999998E-3</v>
      </c>
      <c r="DE259">
        <v>2.9036000000000001E-3</v>
      </c>
      <c r="DF259">
        <v>2.2862999999999998E-3</v>
      </c>
      <c r="DG259">
        <v>1.9608999999999998E-3</v>
      </c>
      <c r="DH259">
        <v>1.7189E-3</v>
      </c>
      <c r="DI259">
        <v>1.5418999999999999E-3</v>
      </c>
    </row>
    <row r="260" spans="1:113" x14ac:dyDescent="0.25">
      <c r="A260" t="str">
        <f t="shared" si="4"/>
        <v>All_All_No_All_All_0 to 199.99 kW_44081</v>
      </c>
      <c r="B260" t="s">
        <v>155</v>
      </c>
      <c r="C260" t="s">
        <v>226</v>
      </c>
      <c r="D260" t="s">
        <v>2</v>
      </c>
      <c r="E260" t="s">
        <v>2</v>
      </c>
      <c r="F260" t="s">
        <v>206</v>
      </c>
      <c r="G260" t="s">
        <v>2</v>
      </c>
      <c r="H260" t="s">
        <v>2</v>
      </c>
      <c r="I260" t="s">
        <v>212</v>
      </c>
      <c r="J260" s="11">
        <v>44081</v>
      </c>
      <c r="K260">
        <v>15</v>
      </c>
      <c r="L260">
        <v>18</v>
      </c>
      <c r="M260">
        <v>12274</v>
      </c>
      <c r="N260">
        <v>0</v>
      </c>
      <c r="O260">
        <v>0</v>
      </c>
      <c r="P260">
        <v>0</v>
      </c>
      <c r="Q260">
        <v>0</v>
      </c>
      <c r="R260">
        <v>15.83437</v>
      </c>
      <c r="S260">
        <v>15.253629999999999</v>
      </c>
      <c r="T260">
        <v>14.88287</v>
      </c>
      <c r="U260">
        <v>14.713990000000001</v>
      </c>
      <c r="V260">
        <v>14.970549999999999</v>
      </c>
      <c r="W260">
        <v>15.792770000000001</v>
      </c>
      <c r="X260">
        <v>16.956230000000001</v>
      </c>
      <c r="Y260">
        <v>17.569369999999999</v>
      </c>
      <c r="Z260">
        <v>18.899930000000001</v>
      </c>
      <c r="AA260">
        <v>20.299330000000001</v>
      </c>
      <c r="AB260">
        <v>21.619160000000001</v>
      </c>
      <c r="AC260">
        <v>22.46369</v>
      </c>
      <c r="AD260">
        <v>22.826889999999999</v>
      </c>
      <c r="AE260">
        <v>22.900549999999999</v>
      </c>
      <c r="AF260">
        <v>22.69078</v>
      </c>
      <c r="AG260">
        <v>22.34479</v>
      </c>
      <c r="AH260">
        <v>21.850249999999999</v>
      </c>
      <c r="AI260">
        <v>21.079219999999999</v>
      </c>
      <c r="AJ260">
        <v>19.992270000000001</v>
      </c>
      <c r="AK260">
        <v>19.66995</v>
      </c>
      <c r="AL260">
        <v>18.666340000000002</v>
      </c>
      <c r="AM260">
        <v>17.460660000000001</v>
      </c>
      <c r="AN260">
        <v>16.041399999999999</v>
      </c>
      <c r="AO260">
        <v>15.087820000000001</v>
      </c>
      <c r="AP260">
        <v>72.698700000000002</v>
      </c>
      <c r="AQ260">
        <v>72.030879999999996</v>
      </c>
      <c r="AR260">
        <v>70.900850000000005</v>
      </c>
      <c r="AS260">
        <v>70.071849999999998</v>
      </c>
      <c r="AT260">
        <v>69.312010000000001</v>
      </c>
      <c r="AU260">
        <v>68.479230000000001</v>
      </c>
      <c r="AV260">
        <v>67.828580000000002</v>
      </c>
      <c r="AW260">
        <v>72.033990000000003</v>
      </c>
      <c r="AX260">
        <v>74.180090000000007</v>
      </c>
      <c r="AY260">
        <v>78.325479999999999</v>
      </c>
      <c r="AZ260">
        <v>81.545680000000004</v>
      </c>
      <c r="BA260">
        <v>81.960949999999997</v>
      </c>
      <c r="BB260">
        <v>82.060100000000006</v>
      </c>
      <c r="BC260">
        <v>81.558340000000001</v>
      </c>
      <c r="BD260">
        <v>80.906059999999997</v>
      </c>
      <c r="BE260">
        <v>79.539100000000005</v>
      </c>
      <c r="BF260">
        <v>78.439509999999999</v>
      </c>
      <c r="BG260">
        <v>75.648219999999995</v>
      </c>
      <c r="BH260">
        <v>73.475539999999995</v>
      </c>
      <c r="BI260">
        <v>72.151150000000001</v>
      </c>
      <c r="BJ260">
        <v>71.696200000000005</v>
      </c>
      <c r="BK260">
        <v>71.304419999999993</v>
      </c>
      <c r="BL260">
        <v>70.899820000000005</v>
      </c>
      <c r="BM260">
        <v>70.742310000000003</v>
      </c>
      <c r="BN260">
        <v>-0.34067579999999997</v>
      </c>
      <c r="BO260">
        <v>-0.31095990000000001</v>
      </c>
      <c r="BP260">
        <v>-0.29091669999999997</v>
      </c>
      <c r="BQ260">
        <v>-0.28930620000000001</v>
      </c>
      <c r="BR260">
        <v>-0.22662560000000001</v>
      </c>
      <c r="BS260">
        <v>-0.14952029999999999</v>
      </c>
      <c r="BT260">
        <v>2.8808500000000001E-2</v>
      </c>
      <c r="BU260">
        <v>-0.1647207</v>
      </c>
      <c r="BV260">
        <v>-0.42333300000000001</v>
      </c>
      <c r="BW260">
        <v>-0.2351656</v>
      </c>
      <c r="BX260">
        <v>-6.1140999999999999E-3</v>
      </c>
      <c r="BY260">
        <v>-1.3022999999999999E-3</v>
      </c>
      <c r="BZ260">
        <v>8.2081799999999996E-2</v>
      </c>
      <c r="CA260">
        <v>0.15017949999999999</v>
      </c>
      <c r="CB260">
        <v>0.2419116</v>
      </c>
      <c r="CC260">
        <v>7.9903000000000002E-2</v>
      </c>
      <c r="CD260">
        <v>-5.4043399999999998E-2</v>
      </c>
      <c r="CE260">
        <v>-8.5144600000000001E-2</v>
      </c>
      <c r="CF260">
        <v>2.9031100000000001E-2</v>
      </c>
      <c r="CG260">
        <v>-0.26804850000000002</v>
      </c>
      <c r="CH260">
        <v>-0.33629140000000002</v>
      </c>
      <c r="CI260">
        <v>-0.33616269999999998</v>
      </c>
      <c r="CJ260">
        <v>-0.41020600000000002</v>
      </c>
      <c r="CK260">
        <v>-0.44512180000000001</v>
      </c>
      <c r="CL260">
        <v>2.7299999999999998E-3</v>
      </c>
      <c r="CM260">
        <v>2.3952999999999999E-3</v>
      </c>
      <c r="CN260">
        <v>2.2759999999999998E-3</v>
      </c>
      <c r="CO260">
        <v>2.2723999999999999E-3</v>
      </c>
      <c r="CP260">
        <v>2.5603000000000002E-3</v>
      </c>
      <c r="CQ260">
        <v>2.954E-3</v>
      </c>
      <c r="CR260">
        <v>3.6652999999999998E-3</v>
      </c>
      <c r="CS260">
        <v>3.2625000000000002E-3</v>
      </c>
      <c r="CT260">
        <v>2.6637000000000002E-3</v>
      </c>
      <c r="CU260">
        <v>1.6678000000000001E-3</v>
      </c>
      <c r="CV260">
        <v>6.8729999999999996E-4</v>
      </c>
      <c r="CW260">
        <v>3.1520000000000002E-4</v>
      </c>
      <c r="CX260">
        <v>6.8199999999999999E-4</v>
      </c>
      <c r="CY260">
        <v>1.6103999999999999E-3</v>
      </c>
      <c r="CZ260">
        <v>2.5441999999999999E-3</v>
      </c>
      <c r="DA260">
        <v>3.2586999999999998E-3</v>
      </c>
      <c r="DB260">
        <v>3.5233E-3</v>
      </c>
      <c r="DC260">
        <v>3.8861E-3</v>
      </c>
      <c r="DD260">
        <v>4.0052000000000004E-3</v>
      </c>
      <c r="DE260">
        <v>3.5842000000000001E-3</v>
      </c>
      <c r="DF260">
        <v>2.9236000000000002E-3</v>
      </c>
      <c r="DG260">
        <v>2.4134E-3</v>
      </c>
      <c r="DH260">
        <v>2.2353E-3</v>
      </c>
      <c r="DI260">
        <v>1.9097000000000001E-3</v>
      </c>
    </row>
    <row r="261" spans="1:113" x14ac:dyDescent="0.25">
      <c r="A261" t="str">
        <f t="shared" si="4"/>
        <v>All_All_No_All_All_0 to 199.99 kW_44104</v>
      </c>
      <c r="B261" t="s">
        <v>155</v>
      </c>
      <c r="C261" t="s">
        <v>226</v>
      </c>
      <c r="D261" t="s">
        <v>2</v>
      </c>
      <c r="E261" t="s">
        <v>2</v>
      </c>
      <c r="F261" t="s">
        <v>206</v>
      </c>
      <c r="G261" t="s">
        <v>2</v>
      </c>
      <c r="H261" t="s">
        <v>2</v>
      </c>
      <c r="I261" t="s">
        <v>212</v>
      </c>
      <c r="J261" s="11">
        <v>44104</v>
      </c>
      <c r="K261">
        <v>15</v>
      </c>
      <c r="L261">
        <v>18</v>
      </c>
      <c r="M261">
        <v>12330</v>
      </c>
      <c r="N261">
        <v>0</v>
      </c>
      <c r="O261">
        <v>0</v>
      </c>
      <c r="P261">
        <v>0</v>
      </c>
      <c r="Q261">
        <v>0</v>
      </c>
      <c r="R261">
        <v>14.434340000000001</v>
      </c>
      <c r="S261">
        <v>13.953860000000001</v>
      </c>
      <c r="T261">
        <v>13.65324</v>
      </c>
      <c r="U261">
        <v>13.60216</v>
      </c>
      <c r="V261">
        <v>14.01919</v>
      </c>
      <c r="W261">
        <v>15.45393</v>
      </c>
      <c r="X261">
        <v>17.68083</v>
      </c>
      <c r="Y261">
        <v>19.447690000000001</v>
      </c>
      <c r="Z261">
        <v>22.283259999999999</v>
      </c>
      <c r="AA261">
        <v>25.15286</v>
      </c>
      <c r="AB261">
        <v>27.649100000000001</v>
      </c>
      <c r="AC261">
        <v>29.452770000000001</v>
      </c>
      <c r="AD261">
        <v>30.34731</v>
      </c>
      <c r="AE261">
        <v>30.679030000000001</v>
      </c>
      <c r="AF261">
        <v>30.5883</v>
      </c>
      <c r="AG261">
        <v>30.233820000000001</v>
      </c>
      <c r="AH261">
        <v>28.926100000000002</v>
      </c>
      <c r="AI261">
        <v>26.870699999999999</v>
      </c>
      <c r="AJ261">
        <v>24.464079999999999</v>
      </c>
      <c r="AK261">
        <v>22.923590000000001</v>
      </c>
      <c r="AL261">
        <v>20.994260000000001</v>
      </c>
      <c r="AM261">
        <v>19.024889999999999</v>
      </c>
      <c r="AN261">
        <v>17.02055</v>
      </c>
      <c r="AO261">
        <v>15.62477</v>
      </c>
      <c r="AP261">
        <v>67.082599999999999</v>
      </c>
      <c r="AQ261">
        <v>66.708979999999997</v>
      </c>
      <c r="AR261">
        <v>65.869320000000002</v>
      </c>
      <c r="AS261">
        <v>66.736639999999994</v>
      </c>
      <c r="AT261">
        <v>66.773539999999997</v>
      </c>
      <c r="AU261">
        <v>68.224630000000005</v>
      </c>
      <c r="AV261">
        <v>68.480419999999995</v>
      </c>
      <c r="AW261">
        <v>74.859260000000006</v>
      </c>
      <c r="AX261">
        <v>83.048190000000005</v>
      </c>
      <c r="AY261">
        <v>88.762020000000007</v>
      </c>
      <c r="AZ261">
        <v>95.183199999999999</v>
      </c>
      <c r="BA261">
        <v>96.916759999999996</v>
      </c>
      <c r="BB261">
        <v>96.488720000000001</v>
      </c>
      <c r="BC261">
        <v>95.410989999999998</v>
      </c>
      <c r="BD261">
        <v>95.687089999999998</v>
      </c>
      <c r="BE261">
        <v>96.448099999999997</v>
      </c>
      <c r="BF261">
        <v>94.760829999999999</v>
      </c>
      <c r="BG261">
        <v>89.226470000000006</v>
      </c>
      <c r="BH261">
        <v>83.577420000000004</v>
      </c>
      <c r="BI261">
        <v>80.175560000000004</v>
      </c>
      <c r="BJ261">
        <v>76.984750000000005</v>
      </c>
      <c r="BK261">
        <v>74.659760000000006</v>
      </c>
      <c r="BL261">
        <v>72.787080000000003</v>
      </c>
      <c r="BM261">
        <v>71.640870000000007</v>
      </c>
      <c r="BN261">
        <v>-0.17341390000000001</v>
      </c>
      <c r="BO261">
        <v>-0.15902949999999999</v>
      </c>
      <c r="BP261">
        <v>-0.1400064</v>
      </c>
      <c r="BQ261">
        <v>-0.14504400000000001</v>
      </c>
      <c r="BR261">
        <v>-0.1353203</v>
      </c>
      <c r="BS261">
        <v>-1.75522E-2</v>
      </c>
      <c r="BT261">
        <v>0.2624319</v>
      </c>
      <c r="BU261">
        <v>0.24713289999999999</v>
      </c>
      <c r="BV261">
        <v>0.13870689999999999</v>
      </c>
      <c r="BW261">
        <v>-3.7221299999999999E-2</v>
      </c>
      <c r="BX261">
        <v>-4.9361200000000001E-2</v>
      </c>
      <c r="BY261">
        <v>-3.7964000000000001E-3</v>
      </c>
      <c r="BZ261">
        <v>7.51917E-2</v>
      </c>
      <c r="CA261">
        <v>0.18247260000000001</v>
      </c>
      <c r="CB261">
        <v>0.25353589999999998</v>
      </c>
      <c r="CC261">
        <v>7.9967700000000003E-2</v>
      </c>
      <c r="CD261">
        <v>-0.13887550000000001</v>
      </c>
      <c r="CE261">
        <v>-0.2073594</v>
      </c>
      <c r="CF261">
        <v>-0.37936370000000003</v>
      </c>
      <c r="CG261">
        <v>-0.45357199999999998</v>
      </c>
      <c r="CH261">
        <v>-0.49022700000000002</v>
      </c>
      <c r="CI261">
        <v>-0.4770181</v>
      </c>
      <c r="CJ261">
        <v>-0.39810889999999999</v>
      </c>
      <c r="CK261">
        <v>-0.3681314</v>
      </c>
      <c r="CL261">
        <v>1.1807E-3</v>
      </c>
      <c r="CM261">
        <v>1.0847999999999999E-3</v>
      </c>
      <c r="CN261">
        <v>1.0690000000000001E-3</v>
      </c>
      <c r="CO261">
        <v>1.0757E-3</v>
      </c>
      <c r="CP261">
        <v>1.1344E-3</v>
      </c>
      <c r="CQ261">
        <v>1.3581000000000001E-3</v>
      </c>
      <c r="CR261">
        <v>1.5158000000000001E-3</v>
      </c>
      <c r="CS261">
        <v>1.2386999999999999E-3</v>
      </c>
      <c r="CT261">
        <v>1.0123E-3</v>
      </c>
      <c r="CU261">
        <v>6.1200000000000002E-4</v>
      </c>
      <c r="CV261">
        <v>2.5060000000000002E-4</v>
      </c>
      <c r="CW261">
        <v>8.8999999999999995E-5</v>
      </c>
      <c r="CX261">
        <v>2.318E-4</v>
      </c>
      <c r="CY261">
        <v>6.6140000000000003E-4</v>
      </c>
      <c r="CZ261">
        <v>1.4748000000000001E-3</v>
      </c>
      <c r="DA261">
        <v>2.0252999999999998E-3</v>
      </c>
      <c r="DB261">
        <v>2.4721000000000001E-3</v>
      </c>
      <c r="DC261">
        <v>2.7682000000000002E-3</v>
      </c>
      <c r="DD261">
        <v>2.7931000000000002E-3</v>
      </c>
      <c r="DE261">
        <v>2.7812000000000002E-3</v>
      </c>
      <c r="DF261">
        <v>2.1394000000000001E-3</v>
      </c>
      <c r="DG261">
        <v>1.7648E-3</v>
      </c>
      <c r="DH261">
        <v>1.4406E-3</v>
      </c>
      <c r="DI261">
        <v>1.2557E-3</v>
      </c>
    </row>
    <row r="262" spans="1:113" x14ac:dyDescent="0.25">
      <c r="A262" t="str">
        <f t="shared" si="4"/>
        <v>All_All_No_All_All_0 to 199.99 kW_44105</v>
      </c>
      <c r="B262" t="s">
        <v>155</v>
      </c>
      <c r="C262" t="s">
        <v>226</v>
      </c>
      <c r="D262" t="s">
        <v>2</v>
      </c>
      <c r="E262" t="s">
        <v>2</v>
      </c>
      <c r="F262" t="s">
        <v>206</v>
      </c>
      <c r="G262" t="s">
        <v>2</v>
      </c>
      <c r="H262" t="s">
        <v>2</v>
      </c>
      <c r="I262" t="s">
        <v>212</v>
      </c>
      <c r="J262" s="11">
        <v>44105</v>
      </c>
      <c r="K262">
        <v>15</v>
      </c>
      <c r="L262">
        <v>18</v>
      </c>
      <c r="M262">
        <v>12328</v>
      </c>
      <c r="N262">
        <v>0</v>
      </c>
      <c r="O262">
        <v>0</v>
      </c>
      <c r="P262">
        <v>0</v>
      </c>
      <c r="Q262">
        <v>0</v>
      </c>
      <c r="R262">
        <v>14.820790000000001</v>
      </c>
      <c r="S262">
        <v>14.2285</v>
      </c>
      <c r="T262">
        <v>13.904590000000001</v>
      </c>
      <c r="U262">
        <v>13.889010000000001</v>
      </c>
      <c r="V262">
        <v>14.303319999999999</v>
      </c>
      <c r="W262">
        <v>15.61862</v>
      </c>
      <c r="X262">
        <v>17.769159999999999</v>
      </c>
      <c r="Y262">
        <v>19.480699999999999</v>
      </c>
      <c r="Z262">
        <v>22.202000000000002</v>
      </c>
      <c r="AA262">
        <v>25.027809999999999</v>
      </c>
      <c r="AB262">
        <v>27.615020000000001</v>
      </c>
      <c r="AC262">
        <v>29.495039999999999</v>
      </c>
      <c r="AD262">
        <v>30.384399999999999</v>
      </c>
      <c r="AE262">
        <v>30.823260000000001</v>
      </c>
      <c r="AF262">
        <v>30.459099999999999</v>
      </c>
      <c r="AG262">
        <v>29.871459999999999</v>
      </c>
      <c r="AH262">
        <v>28.57892</v>
      </c>
      <c r="AI262">
        <v>26.564419999999998</v>
      </c>
      <c r="AJ262">
        <v>24.27244</v>
      </c>
      <c r="AK262">
        <v>22.761890000000001</v>
      </c>
      <c r="AL262">
        <v>20.925909999999998</v>
      </c>
      <c r="AM262">
        <v>19.065169999999998</v>
      </c>
      <c r="AN262">
        <v>17.072520000000001</v>
      </c>
      <c r="AO262">
        <v>15.624980000000001</v>
      </c>
      <c r="AP262">
        <v>71.171400000000006</v>
      </c>
      <c r="AQ262">
        <v>70.38091</v>
      </c>
      <c r="AR262">
        <v>69.09599</v>
      </c>
      <c r="AS262">
        <v>68.194040000000001</v>
      </c>
      <c r="AT262">
        <v>66.161919999999995</v>
      </c>
      <c r="AU262">
        <v>66.470920000000007</v>
      </c>
      <c r="AV262">
        <v>66.001009999999994</v>
      </c>
      <c r="AW262">
        <v>72.580969999999994</v>
      </c>
      <c r="AX262">
        <v>81.344250000000002</v>
      </c>
      <c r="AY262">
        <v>89.024379999999994</v>
      </c>
      <c r="AZ262">
        <v>94.964879999999994</v>
      </c>
      <c r="BA262">
        <v>97.845889999999997</v>
      </c>
      <c r="BB262">
        <v>98.434650000000005</v>
      </c>
      <c r="BC262">
        <v>98.037639999999996</v>
      </c>
      <c r="BD262">
        <v>95.879689999999997</v>
      </c>
      <c r="BE262">
        <v>93.986019999999996</v>
      </c>
      <c r="BF262">
        <v>92.473789999999994</v>
      </c>
      <c r="BG262">
        <v>87.501859999999994</v>
      </c>
      <c r="BH262">
        <v>81.573899999999995</v>
      </c>
      <c r="BI262">
        <v>76.744799999999998</v>
      </c>
      <c r="BJ262">
        <v>74.268370000000004</v>
      </c>
      <c r="BK262">
        <v>72.685220000000001</v>
      </c>
      <c r="BL262">
        <v>70.560869999999994</v>
      </c>
      <c r="BM262">
        <v>68.602919999999997</v>
      </c>
      <c r="BN262">
        <v>-0.25355299999999997</v>
      </c>
      <c r="BO262">
        <v>-0.2229922</v>
      </c>
      <c r="BP262">
        <v>-0.18579809999999999</v>
      </c>
      <c r="BQ262">
        <v>-0.1769549</v>
      </c>
      <c r="BR262">
        <v>-0.1242045</v>
      </c>
      <c r="BS262">
        <v>-5.3426300000000003E-2</v>
      </c>
      <c r="BT262">
        <v>0.20820910000000001</v>
      </c>
      <c r="BU262">
        <v>0.1932381</v>
      </c>
      <c r="BV262">
        <v>8.8369600000000006E-2</v>
      </c>
      <c r="BW262">
        <v>-1.08833E-2</v>
      </c>
      <c r="BX262">
        <v>-4.9068599999999997E-2</v>
      </c>
      <c r="BY262">
        <v>-5.5281999999999996E-3</v>
      </c>
      <c r="BZ262">
        <v>7.2513400000000006E-2</v>
      </c>
      <c r="CA262">
        <v>0.17676420000000001</v>
      </c>
      <c r="CB262">
        <v>0.2481217</v>
      </c>
      <c r="CC262">
        <v>9.6232700000000004E-2</v>
      </c>
      <c r="CD262">
        <v>-0.1096419</v>
      </c>
      <c r="CE262">
        <v>-0.1736142</v>
      </c>
      <c r="CF262">
        <v>-0.25635520000000001</v>
      </c>
      <c r="CG262">
        <v>-0.33924090000000001</v>
      </c>
      <c r="CH262">
        <v>-0.36777880000000002</v>
      </c>
      <c r="CI262">
        <v>-0.34035359999999998</v>
      </c>
      <c r="CJ262">
        <v>-0.2960853</v>
      </c>
      <c r="CK262">
        <v>-0.28617379999999998</v>
      </c>
      <c r="CL262">
        <v>1.3223E-3</v>
      </c>
      <c r="CM262">
        <v>1.2260999999999999E-3</v>
      </c>
      <c r="CN262">
        <v>1.191E-3</v>
      </c>
      <c r="CO262">
        <v>1.2147E-3</v>
      </c>
      <c r="CP262">
        <v>1.4482E-3</v>
      </c>
      <c r="CQ262">
        <v>1.6443E-3</v>
      </c>
      <c r="CR262">
        <v>2.0828999999999999E-3</v>
      </c>
      <c r="CS262">
        <v>1.5552999999999999E-3</v>
      </c>
      <c r="CT262">
        <v>1.1417E-3</v>
      </c>
      <c r="CU262">
        <v>6.9760000000000004E-4</v>
      </c>
      <c r="CV262">
        <v>2.6160000000000002E-4</v>
      </c>
      <c r="CW262" s="25">
        <v>9.9500000000000006E-5</v>
      </c>
      <c r="CX262" s="25">
        <v>2.6039999999999999E-4</v>
      </c>
      <c r="CY262">
        <v>8.4619999999999997E-4</v>
      </c>
      <c r="CZ262">
        <v>1.6299000000000001E-3</v>
      </c>
      <c r="DA262">
        <v>2.2563000000000001E-3</v>
      </c>
      <c r="DB262">
        <v>2.7556E-3</v>
      </c>
      <c r="DC262">
        <v>3.3392000000000001E-3</v>
      </c>
      <c r="DD262">
        <v>3.8227999999999999E-3</v>
      </c>
      <c r="DE262">
        <v>3.2945000000000001E-3</v>
      </c>
      <c r="DF262">
        <v>2.5417E-3</v>
      </c>
      <c r="DG262">
        <v>2.0807E-3</v>
      </c>
      <c r="DH262">
        <v>1.7403E-3</v>
      </c>
      <c r="DI262">
        <v>1.4764999999999999E-3</v>
      </c>
    </row>
    <row r="263" spans="1:113" x14ac:dyDescent="0.25">
      <c r="A263" t="str">
        <f t="shared" si="4"/>
        <v>All_All_No_All_All_200 kW and above_44060</v>
      </c>
      <c r="B263" t="s">
        <v>155</v>
      </c>
      <c r="C263" t="s">
        <v>227</v>
      </c>
      <c r="D263" t="s">
        <v>2</v>
      </c>
      <c r="E263" t="s">
        <v>2</v>
      </c>
      <c r="F263" t="s">
        <v>206</v>
      </c>
      <c r="G263" t="s">
        <v>2</v>
      </c>
      <c r="H263" t="s">
        <v>2</v>
      </c>
      <c r="I263" t="s">
        <v>39</v>
      </c>
      <c r="J263" s="11">
        <v>44060</v>
      </c>
      <c r="K263">
        <v>15</v>
      </c>
      <c r="L263">
        <v>18</v>
      </c>
      <c r="M263">
        <v>1426</v>
      </c>
      <c r="N263">
        <v>0</v>
      </c>
      <c r="O263">
        <v>0</v>
      </c>
      <c r="P263">
        <v>0</v>
      </c>
      <c r="Q263">
        <v>0</v>
      </c>
      <c r="R263">
        <v>153.91730000000001</v>
      </c>
      <c r="S263">
        <v>150.9932</v>
      </c>
      <c r="T263">
        <v>151.48179999999999</v>
      </c>
      <c r="U263">
        <v>153.4581</v>
      </c>
      <c r="V263">
        <v>157.17619999999999</v>
      </c>
      <c r="W263">
        <v>173.05340000000001</v>
      </c>
      <c r="X263">
        <v>192.90950000000001</v>
      </c>
      <c r="Y263">
        <v>205.1919</v>
      </c>
      <c r="Z263">
        <v>212.61420000000001</v>
      </c>
      <c r="AA263">
        <v>216.553</v>
      </c>
      <c r="AB263">
        <v>219.34870000000001</v>
      </c>
      <c r="AC263">
        <v>222.94139999999999</v>
      </c>
      <c r="AD263">
        <v>225.04130000000001</v>
      </c>
      <c r="AE263">
        <v>225.22489999999999</v>
      </c>
      <c r="AF263">
        <v>220.43770000000001</v>
      </c>
      <c r="AG263">
        <v>216.60140000000001</v>
      </c>
      <c r="AH263">
        <v>207.81190000000001</v>
      </c>
      <c r="AI263">
        <v>201.28559999999999</v>
      </c>
      <c r="AJ263">
        <v>190.7458</v>
      </c>
      <c r="AK263">
        <v>182.7936</v>
      </c>
      <c r="AL263">
        <v>176.79310000000001</v>
      </c>
      <c r="AM263">
        <v>176.7235</v>
      </c>
      <c r="AN263">
        <v>172.73410000000001</v>
      </c>
      <c r="AO263">
        <v>164.94640000000001</v>
      </c>
      <c r="AP263">
        <v>71.920699999999997</v>
      </c>
      <c r="AQ263">
        <v>71.240170000000006</v>
      </c>
      <c r="AR263">
        <v>70.068860000000001</v>
      </c>
      <c r="AS263">
        <v>70.227459999999994</v>
      </c>
      <c r="AT263">
        <v>70.882210000000001</v>
      </c>
      <c r="AU263">
        <v>71.869669999999999</v>
      </c>
      <c r="AV263">
        <v>72.591679999999997</v>
      </c>
      <c r="AW263">
        <v>74.456540000000004</v>
      </c>
      <c r="AX263">
        <v>75.973140000000001</v>
      </c>
      <c r="AY263">
        <v>77.781459999999996</v>
      </c>
      <c r="AZ263">
        <v>82.060299999999998</v>
      </c>
      <c r="BA263">
        <v>85.598010000000002</v>
      </c>
      <c r="BB263">
        <v>86.904269999999997</v>
      </c>
      <c r="BC263">
        <v>88.39367</v>
      </c>
      <c r="BD263">
        <v>89.667289999999994</v>
      </c>
      <c r="BE263">
        <v>88.435239999999993</v>
      </c>
      <c r="BF263">
        <v>86.484700000000004</v>
      </c>
      <c r="BG263">
        <v>84.764219999999995</v>
      </c>
      <c r="BH263">
        <v>79.98366</v>
      </c>
      <c r="BI263">
        <v>76.291340000000005</v>
      </c>
      <c r="BJ263">
        <v>74.463939999999994</v>
      </c>
      <c r="BK263">
        <v>73.477590000000006</v>
      </c>
      <c r="BL263">
        <v>72.925120000000007</v>
      </c>
      <c r="BM263">
        <v>72.33426</v>
      </c>
      <c r="BN263">
        <v>1.2426269999999999</v>
      </c>
      <c r="BO263">
        <v>0.85698750000000001</v>
      </c>
      <c r="BP263">
        <v>0.20846120000000001</v>
      </c>
      <c r="BQ263">
        <v>-1.8847200000000001E-2</v>
      </c>
      <c r="BR263">
        <v>0.5920685</v>
      </c>
      <c r="BS263">
        <v>1.4885010000000001</v>
      </c>
      <c r="BT263">
        <v>0.98154229999999998</v>
      </c>
      <c r="BU263">
        <v>0.45307229999999998</v>
      </c>
      <c r="BV263">
        <v>-1.3700760000000001</v>
      </c>
      <c r="BW263">
        <v>-2.002443</v>
      </c>
      <c r="BX263">
        <v>-0.77507470000000001</v>
      </c>
      <c r="BY263">
        <v>-0.32865329999999998</v>
      </c>
      <c r="BZ263">
        <v>0.9598295</v>
      </c>
      <c r="CA263">
        <v>2.7672240000000001</v>
      </c>
      <c r="CB263">
        <v>4.6848150000000004</v>
      </c>
      <c r="CC263">
        <v>3.1806320000000001</v>
      </c>
      <c r="CD263">
        <v>2.046821</v>
      </c>
      <c r="CE263">
        <v>1.671381</v>
      </c>
      <c r="CF263">
        <v>2.442339</v>
      </c>
      <c r="CG263">
        <v>2.355817</v>
      </c>
      <c r="CH263">
        <v>1.3497920000000001</v>
      </c>
      <c r="CI263">
        <v>-0.1655633</v>
      </c>
      <c r="CJ263">
        <v>-1.1248320000000001</v>
      </c>
      <c r="CK263">
        <v>-0.55723239999999996</v>
      </c>
      <c r="CL263">
        <v>1.3850849999999999</v>
      </c>
      <c r="CM263">
        <v>1.172814</v>
      </c>
      <c r="CN263">
        <v>0.96498229999999996</v>
      </c>
      <c r="CO263">
        <v>0.86970579999999997</v>
      </c>
      <c r="CP263">
        <v>0.8099151</v>
      </c>
      <c r="CQ263">
        <v>0.7514208</v>
      </c>
      <c r="CR263">
        <v>0.74226049999999999</v>
      </c>
      <c r="CS263">
        <v>0.54481950000000001</v>
      </c>
      <c r="CT263">
        <v>0.60635989999999995</v>
      </c>
      <c r="CU263">
        <v>0.77933269999999999</v>
      </c>
      <c r="CV263">
        <v>0.77537560000000005</v>
      </c>
      <c r="CW263" s="25">
        <v>0.42786560000000001</v>
      </c>
      <c r="CX263" s="25">
        <v>0.72506809999999999</v>
      </c>
      <c r="CY263">
        <v>1.613435</v>
      </c>
      <c r="CZ263">
        <v>4.3488379999999998</v>
      </c>
      <c r="DA263">
        <v>4.6716860000000002</v>
      </c>
      <c r="DB263">
        <v>4.7734620000000003</v>
      </c>
      <c r="DC263">
        <v>5.2732900000000003</v>
      </c>
      <c r="DD263">
        <v>3.597216</v>
      </c>
      <c r="DE263">
        <v>2.9500150000000001</v>
      </c>
      <c r="DF263">
        <v>3.15835</v>
      </c>
      <c r="DG263">
        <v>1.6062890000000001</v>
      </c>
      <c r="DH263">
        <v>1.790921</v>
      </c>
      <c r="DI263">
        <v>1.567528</v>
      </c>
    </row>
    <row r="264" spans="1:113" x14ac:dyDescent="0.25">
      <c r="A264" t="str">
        <f t="shared" si="4"/>
        <v>All_All_No_All_All_200 kW and above_44061</v>
      </c>
      <c r="B264" t="s">
        <v>155</v>
      </c>
      <c r="C264" t="s">
        <v>227</v>
      </c>
      <c r="D264" t="s">
        <v>2</v>
      </c>
      <c r="E264" t="s">
        <v>2</v>
      </c>
      <c r="F264" t="s">
        <v>206</v>
      </c>
      <c r="G264" t="s">
        <v>2</v>
      </c>
      <c r="H264" t="s">
        <v>2</v>
      </c>
      <c r="I264" t="s">
        <v>39</v>
      </c>
      <c r="J264" s="11">
        <v>44061</v>
      </c>
      <c r="K264">
        <v>15</v>
      </c>
      <c r="L264">
        <v>18</v>
      </c>
      <c r="M264">
        <v>1426</v>
      </c>
      <c r="N264">
        <v>0</v>
      </c>
      <c r="O264">
        <v>0</v>
      </c>
      <c r="P264">
        <v>0</v>
      </c>
      <c r="Q264">
        <v>0</v>
      </c>
      <c r="R264">
        <v>160.8792</v>
      </c>
      <c r="S264">
        <v>156.7302</v>
      </c>
      <c r="T264">
        <v>153.1618</v>
      </c>
      <c r="U264">
        <v>152.09809999999999</v>
      </c>
      <c r="V264">
        <v>158.4229</v>
      </c>
      <c r="W264">
        <v>173.36019999999999</v>
      </c>
      <c r="X264">
        <v>194.1713</v>
      </c>
      <c r="Y264">
        <v>208.14160000000001</v>
      </c>
      <c r="Z264">
        <v>217.5377</v>
      </c>
      <c r="AA264">
        <v>225.2612</v>
      </c>
      <c r="AB264">
        <v>233.78229999999999</v>
      </c>
      <c r="AC264">
        <v>242.19990000000001</v>
      </c>
      <c r="AD264">
        <v>241.78919999999999</v>
      </c>
      <c r="AE264">
        <v>236.14699999999999</v>
      </c>
      <c r="AF264">
        <v>223.40690000000001</v>
      </c>
      <c r="AG264">
        <v>218.53569999999999</v>
      </c>
      <c r="AH264">
        <v>213.92869999999999</v>
      </c>
      <c r="AI264">
        <v>204.35220000000001</v>
      </c>
      <c r="AJ264">
        <v>191.65520000000001</v>
      </c>
      <c r="AK264">
        <v>184.93340000000001</v>
      </c>
      <c r="AL264">
        <v>179.51910000000001</v>
      </c>
      <c r="AM264">
        <v>180.70820000000001</v>
      </c>
      <c r="AN264">
        <v>178.11359999999999</v>
      </c>
      <c r="AO264">
        <v>169.94229999999999</v>
      </c>
      <c r="AP264">
        <v>72.002300000000005</v>
      </c>
      <c r="AQ264">
        <v>71.880200000000002</v>
      </c>
      <c r="AR264">
        <v>71.767889999999994</v>
      </c>
      <c r="AS264">
        <v>71.949020000000004</v>
      </c>
      <c r="AT264">
        <v>72.452619999999996</v>
      </c>
      <c r="AU264">
        <v>73.177329999999998</v>
      </c>
      <c r="AV264">
        <v>73.479690000000005</v>
      </c>
      <c r="AW264">
        <v>77.660309999999996</v>
      </c>
      <c r="AX264">
        <v>81.336609999999993</v>
      </c>
      <c r="AY264">
        <v>87.445849999999993</v>
      </c>
      <c r="AZ264">
        <v>90.800970000000007</v>
      </c>
      <c r="BA264">
        <v>93.954589999999996</v>
      </c>
      <c r="BB264">
        <v>93.789709999999999</v>
      </c>
      <c r="BC264">
        <v>86.985079999999996</v>
      </c>
      <c r="BD264">
        <v>85.753680000000003</v>
      </c>
      <c r="BE264">
        <v>86.003799999999998</v>
      </c>
      <c r="BF264">
        <v>86.183440000000004</v>
      </c>
      <c r="BG264">
        <v>83.380939999999995</v>
      </c>
      <c r="BH264">
        <v>80.029290000000003</v>
      </c>
      <c r="BI264">
        <v>77.390730000000005</v>
      </c>
      <c r="BJ264">
        <v>75.582840000000004</v>
      </c>
      <c r="BK264">
        <v>74.726029999999994</v>
      </c>
      <c r="BL264">
        <v>74.301119999999997</v>
      </c>
      <c r="BM264">
        <v>73.374840000000006</v>
      </c>
      <c r="BN264">
        <v>-0.22518740000000001</v>
      </c>
      <c r="BO264">
        <v>-0.17721999999999999</v>
      </c>
      <c r="BP264">
        <v>1.082114</v>
      </c>
      <c r="BQ264">
        <v>1.2988690000000001</v>
      </c>
      <c r="BR264">
        <v>0.89726530000000004</v>
      </c>
      <c r="BS264">
        <v>8.8517100000000001E-2</v>
      </c>
      <c r="BT264">
        <v>0.15654299999999999</v>
      </c>
      <c r="BU264">
        <v>1.3906369999999999</v>
      </c>
      <c r="BV264">
        <v>-0.59604869999999999</v>
      </c>
      <c r="BW264">
        <v>-1.1824680000000001</v>
      </c>
      <c r="BX264">
        <v>-2.923311</v>
      </c>
      <c r="BY264">
        <v>-2.2590849999999998</v>
      </c>
      <c r="BZ264">
        <v>-0.97021469999999999</v>
      </c>
      <c r="CA264">
        <v>1.823275</v>
      </c>
      <c r="CB264">
        <v>6.3347329999999999</v>
      </c>
      <c r="CC264">
        <v>4.069515</v>
      </c>
      <c r="CD264">
        <v>3.1588379999999998</v>
      </c>
      <c r="CE264">
        <v>2.8248150000000001</v>
      </c>
      <c r="CF264">
        <v>1.546225</v>
      </c>
      <c r="CG264">
        <v>0.27856429999999999</v>
      </c>
      <c r="CH264">
        <v>-0.64217159999999995</v>
      </c>
      <c r="CI264">
        <v>-1.148779</v>
      </c>
      <c r="CJ264">
        <v>-1.533077</v>
      </c>
      <c r="CK264">
        <v>-0.38480619999999999</v>
      </c>
      <c r="CL264">
        <v>0.91863410000000001</v>
      </c>
      <c r="CM264">
        <v>1.0217000000000001</v>
      </c>
      <c r="CN264">
        <v>0.85557680000000003</v>
      </c>
      <c r="CO264">
        <v>0.88605820000000002</v>
      </c>
      <c r="CP264">
        <v>0.74677910000000003</v>
      </c>
      <c r="CQ264">
        <v>0.55091789999999996</v>
      </c>
      <c r="CR264">
        <v>0.72119610000000001</v>
      </c>
      <c r="CS264">
        <v>0.45737499999999998</v>
      </c>
      <c r="CT264">
        <v>0.37868639999999998</v>
      </c>
      <c r="CU264">
        <v>0.67339830000000001</v>
      </c>
      <c r="CV264">
        <v>0.77371129999999999</v>
      </c>
      <c r="CW264" s="25">
        <v>0.4261162</v>
      </c>
      <c r="CX264" s="25">
        <v>0.63234639999999998</v>
      </c>
      <c r="CY264">
        <v>1.287418</v>
      </c>
      <c r="CZ264">
        <v>4.6120489999999998</v>
      </c>
      <c r="DA264">
        <v>5.0710490000000004</v>
      </c>
      <c r="DB264">
        <v>5.3292999999999999</v>
      </c>
      <c r="DC264">
        <v>5.8761340000000004</v>
      </c>
      <c r="DD264">
        <v>2.8786230000000002</v>
      </c>
      <c r="DE264">
        <v>2.1361029999999999</v>
      </c>
      <c r="DF264">
        <v>2.3468100000000001</v>
      </c>
      <c r="DG264">
        <v>1.2329589999999999</v>
      </c>
      <c r="DH264">
        <v>1.1717169999999999</v>
      </c>
      <c r="DI264">
        <v>1.11158</v>
      </c>
    </row>
    <row r="265" spans="1:113" x14ac:dyDescent="0.25">
      <c r="A265" t="str">
        <f t="shared" si="4"/>
        <v>All_All_No_All_All_200 kW and above_44062</v>
      </c>
      <c r="B265" t="s">
        <v>155</v>
      </c>
      <c r="C265" t="s">
        <v>227</v>
      </c>
      <c r="D265" t="s">
        <v>2</v>
      </c>
      <c r="E265" t="s">
        <v>2</v>
      </c>
      <c r="F265" t="s">
        <v>206</v>
      </c>
      <c r="G265" t="s">
        <v>2</v>
      </c>
      <c r="H265" t="s">
        <v>2</v>
      </c>
      <c r="I265" t="s">
        <v>39</v>
      </c>
      <c r="J265" s="11">
        <v>44062</v>
      </c>
      <c r="K265">
        <v>15</v>
      </c>
      <c r="L265">
        <v>18</v>
      </c>
      <c r="M265">
        <v>1426</v>
      </c>
      <c r="N265">
        <v>0</v>
      </c>
      <c r="O265">
        <v>0</v>
      </c>
      <c r="P265">
        <v>0</v>
      </c>
      <c r="Q265">
        <v>0</v>
      </c>
      <c r="R265">
        <v>165.0659</v>
      </c>
      <c r="S265">
        <v>160.518</v>
      </c>
      <c r="T265">
        <v>156.23589999999999</v>
      </c>
      <c r="U265">
        <v>155.07669999999999</v>
      </c>
      <c r="V265">
        <v>159.72579999999999</v>
      </c>
      <c r="W265">
        <v>174.36109999999999</v>
      </c>
      <c r="X265">
        <v>195.72929999999999</v>
      </c>
      <c r="Y265">
        <v>208.03790000000001</v>
      </c>
      <c r="Z265">
        <v>217.28749999999999</v>
      </c>
      <c r="AA265">
        <v>223.04859999999999</v>
      </c>
      <c r="AB265">
        <v>232.2345</v>
      </c>
      <c r="AC265">
        <v>236.35769999999999</v>
      </c>
      <c r="AD265">
        <v>238.41399999999999</v>
      </c>
      <c r="AE265">
        <v>234.875</v>
      </c>
      <c r="AF265">
        <v>227.68870000000001</v>
      </c>
      <c r="AG265">
        <v>221.86869999999999</v>
      </c>
      <c r="AH265">
        <v>213.26249999999999</v>
      </c>
      <c r="AI265">
        <v>205.2637</v>
      </c>
      <c r="AJ265">
        <v>194.9975</v>
      </c>
      <c r="AK265">
        <v>187.45179999999999</v>
      </c>
      <c r="AL265">
        <v>180.8202</v>
      </c>
      <c r="AM265">
        <v>182.22380000000001</v>
      </c>
      <c r="AN265">
        <v>176.47319999999999</v>
      </c>
      <c r="AO265">
        <v>170.07990000000001</v>
      </c>
      <c r="AP265">
        <v>73.332599999999999</v>
      </c>
      <c r="AQ265">
        <v>72.841679999999997</v>
      </c>
      <c r="AR265">
        <v>72.866579999999999</v>
      </c>
      <c r="AS265">
        <v>72.201610000000002</v>
      </c>
      <c r="AT265">
        <v>72.166020000000003</v>
      </c>
      <c r="AU265">
        <v>71.631739999999994</v>
      </c>
      <c r="AV265">
        <v>72.403310000000005</v>
      </c>
      <c r="AW265">
        <v>76.270039999999995</v>
      </c>
      <c r="AX265">
        <v>81.285129999999995</v>
      </c>
      <c r="AY265">
        <v>85.135390000000001</v>
      </c>
      <c r="AZ265">
        <v>87.611670000000004</v>
      </c>
      <c r="BA265">
        <v>88.748840000000001</v>
      </c>
      <c r="BB265">
        <v>87.941500000000005</v>
      </c>
      <c r="BC265">
        <v>88.139319999999998</v>
      </c>
      <c r="BD265">
        <v>87.295649999999995</v>
      </c>
      <c r="BE265">
        <v>87.368570000000005</v>
      </c>
      <c r="BF265">
        <v>86.643810000000002</v>
      </c>
      <c r="BG265">
        <v>84.564999999999998</v>
      </c>
      <c r="BH265">
        <v>79.588200000000001</v>
      </c>
      <c r="BI265">
        <v>76.043660000000003</v>
      </c>
      <c r="BJ265">
        <v>74.739440000000002</v>
      </c>
      <c r="BK265">
        <v>74.252780000000001</v>
      </c>
      <c r="BL265">
        <v>73.125140000000002</v>
      </c>
      <c r="BM265">
        <v>72.737750000000005</v>
      </c>
      <c r="BN265">
        <v>-0.4052057</v>
      </c>
      <c r="BO265">
        <v>-0.25813530000000001</v>
      </c>
      <c r="BP265">
        <v>1.2088749999999999</v>
      </c>
      <c r="BQ265">
        <v>1.3400319999999999</v>
      </c>
      <c r="BR265">
        <v>0.86395250000000001</v>
      </c>
      <c r="BS265">
        <v>0.57715159999999999</v>
      </c>
      <c r="BT265">
        <v>0.26749440000000002</v>
      </c>
      <c r="BU265">
        <v>1.3025800000000001</v>
      </c>
      <c r="BV265">
        <v>-0.63903690000000002</v>
      </c>
      <c r="BW265">
        <v>-1.434212</v>
      </c>
      <c r="BX265">
        <v>-2.8757649999999999</v>
      </c>
      <c r="BY265">
        <v>-2.2681</v>
      </c>
      <c r="BZ265">
        <v>-0.80978130000000004</v>
      </c>
      <c r="CA265">
        <v>1.8875219999999999</v>
      </c>
      <c r="CB265">
        <v>6.3468390000000001</v>
      </c>
      <c r="CC265">
        <v>4.1460970000000001</v>
      </c>
      <c r="CD265">
        <v>3.2488860000000002</v>
      </c>
      <c r="CE265">
        <v>3.0266850000000001</v>
      </c>
      <c r="CF265">
        <v>1.4899880000000001</v>
      </c>
      <c r="CG265">
        <v>0.29101969999999999</v>
      </c>
      <c r="CH265">
        <v>-0.69962259999999998</v>
      </c>
      <c r="CI265">
        <v>-0.96314350000000004</v>
      </c>
      <c r="CJ265">
        <v>-1.2584280000000001</v>
      </c>
      <c r="CK265">
        <v>-0.29106919999999997</v>
      </c>
      <c r="CL265">
        <v>1.060387</v>
      </c>
      <c r="CM265">
        <v>1.1176539999999999</v>
      </c>
      <c r="CN265">
        <v>0.93692819999999999</v>
      </c>
      <c r="CO265">
        <v>0.92967230000000001</v>
      </c>
      <c r="CP265">
        <v>0.75104919999999997</v>
      </c>
      <c r="CQ265">
        <v>0.49966440000000001</v>
      </c>
      <c r="CR265">
        <v>0.72061470000000005</v>
      </c>
      <c r="CS265">
        <v>0.43063699999999999</v>
      </c>
      <c r="CT265">
        <v>0.3819187</v>
      </c>
      <c r="CU265">
        <v>0.62028559999999999</v>
      </c>
      <c r="CV265" s="25">
        <v>0.73394789999999999</v>
      </c>
      <c r="CW265" s="25">
        <v>0.37757449999999998</v>
      </c>
      <c r="CX265" s="25">
        <v>0.61312219999999995</v>
      </c>
      <c r="CY265">
        <v>1.352474</v>
      </c>
      <c r="CZ265">
        <v>5.2263609999999998</v>
      </c>
      <c r="DA265">
        <v>5.6982100000000004</v>
      </c>
      <c r="DB265">
        <v>5.9171839999999998</v>
      </c>
      <c r="DC265">
        <v>6.8491860000000004</v>
      </c>
      <c r="DD265">
        <v>3.0257510000000001</v>
      </c>
      <c r="DE265">
        <v>2.0411459999999999</v>
      </c>
      <c r="DF265">
        <v>2.3306049999999998</v>
      </c>
      <c r="DG265">
        <v>1.2171000000000001</v>
      </c>
      <c r="DH265">
        <v>1.219098</v>
      </c>
      <c r="DI265">
        <v>1.14608</v>
      </c>
    </row>
    <row r="266" spans="1:113" x14ac:dyDescent="0.25">
      <c r="A266" t="str">
        <f t="shared" si="4"/>
        <v>All_All_No_All_All_200 kW and above_44063</v>
      </c>
      <c r="B266" t="s">
        <v>155</v>
      </c>
      <c r="C266" t="s">
        <v>227</v>
      </c>
      <c r="D266" t="s">
        <v>2</v>
      </c>
      <c r="E266" t="s">
        <v>2</v>
      </c>
      <c r="F266" t="s">
        <v>206</v>
      </c>
      <c r="G266" t="s">
        <v>2</v>
      </c>
      <c r="H266" t="s">
        <v>2</v>
      </c>
      <c r="I266" t="s">
        <v>39</v>
      </c>
      <c r="J266" s="11">
        <v>44063</v>
      </c>
      <c r="K266">
        <v>15</v>
      </c>
      <c r="L266">
        <v>18</v>
      </c>
      <c r="M266">
        <v>1426</v>
      </c>
      <c r="N266">
        <v>0</v>
      </c>
      <c r="O266">
        <v>0</v>
      </c>
      <c r="P266">
        <v>0</v>
      </c>
      <c r="Q266">
        <v>0</v>
      </c>
      <c r="R266">
        <v>165.03020000000001</v>
      </c>
      <c r="S266">
        <v>159.42670000000001</v>
      </c>
      <c r="T266">
        <v>155.15039999999999</v>
      </c>
      <c r="U266">
        <v>154.95330000000001</v>
      </c>
      <c r="V266">
        <v>160.6344</v>
      </c>
      <c r="W266">
        <v>175.50190000000001</v>
      </c>
      <c r="X266">
        <v>194.21860000000001</v>
      </c>
      <c r="Y266">
        <v>205.85230000000001</v>
      </c>
      <c r="Z266">
        <v>213.0659</v>
      </c>
      <c r="AA266">
        <v>221.5308</v>
      </c>
      <c r="AB266">
        <v>229.84100000000001</v>
      </c>
      <c r="AC266">
        <v>232.02670000000001</v>
      </c>
      <c r="AD266">
        <v>233.13910000000001</v>
      </c>
      <c r="AE266">
        <v>233.4119</v>
      </c>
      <c r="AF266">
        <v>225.47919999999999</v>
      </c>
      <c r="AG266">
        <v>221.50319999999999</v>
      </c>
      <c r="AH266">
        <v>210.64879999999999</v>
      </c>
      <c r="AI266">
        <v>200.4778</v>
      </c>
      <c r="AJ266">
        <v>191.07069999999999</v>
      </c>
      <c r="AK266">
        <v>186.70650000000001</v>
      </c>
      <c r="AL266">
        <v>179.86320000000001</v>
      </c>
      <c r="AM266">
        <v>175.8706</v>
      </c>
      <c r="AN266">
        <v>171.74350000000001</v>
      </c>
      <c r="AO266">
        <v>164.6045</v>
      </c>
      <c r="AP266">
        <v>72.285700000000006</v>
      </c>
      <c r="AQ266">
        <v>71.464100000000002</v>
      </c>
      <c r="AR266">
        <v>71.405330000000006</v>
      </c>
      <c r="AS266">
        <v>71.845550000000003</v>
      </c>
      <c r="AT266">
        <v>71.250309999999999</v>
      </c>
      <c r="AU266">
        <v>71.388419999999996</v>
      </c>
      <c r="AV266">
        <v>71.693489999999997</v>
      </c>
      <c r="AW266">
        <v>74.730369999999994</v>
      </c>
      <c r="AX266">
        <v>79.079350000000005</v>
      </c>
      <c r="AY266">
        <v>84.025739999999999</v>
      </c>
      <c r="AZ266">
        <v>86.003349999999998</v>
      </c>
      <c r="BA266">
        <v>86.803250000000006</v>
      </c>
      <c r="BB266">
        <v>88.840029999999999</v>
      </c>
      <c r="BC266">
        <v>90.571209999999994</v>
      </c>
      <c r="BD266">
        <v>89.786389999999997</v>
      </c>
      <c r="BE266">
        <v>86.008849999999995</v>
      </c>
      <c r="BF266">
        <v>80.94408</v>
      </c>
      <c r="BG266">
        <v>78.519440000000003</v>
      </c>
      <c r="BH266">
        <v>76.555880000000002</v>
      </c>
      <c r="BI266">
        <v>74.69538</v>
      </c>
      <c r="BJ266">
        <v>73.006280000000004</v>
      </c>
      <c r="BK266">
        <v>72.508120000000005</v>
      </c>
      <c r="BL266">
        <v>72.052970000000002</v>
      </c>
      <c r="BM266">
        <v>71.294390000000007</v>
      </c>
      <c r="BN266">
        <v>-0.2829911</v>
      </c>
      <c r="BO266">
        <v>-0.2210213</v>
      </c>
      <c r="BP266">
        <v>0.99639829999999996</v>
      </c>
      <c r="BQ266">
        <v>1.346365</v>
      </c>
      <c r="BR266">
        <v>0.87930770000000003</v>
      </c>
      <c r="BS266">
        <v>0.63739520000000005</v>
      </c>
      <c r="BT266">
        <v>0.42459859999999999</v>
      </c>
      <c r="BU266">
        <v>1.2224060000000001</v>
      </c>
      <c r="BV266">
        <v>-0.81458799999999998</v>
      </c>
      <c r="BW266">
        <v>-1.5693710000000001</v>
      </c>
      <c r="BX266">
        <v>-2.8423250000000002</v>
      </c>
      <c r="BY266">
        <v>-2.2692260000000002</v>
      </c>
      <c r="BZ266">
        <v>-0.80051229999999995</v>
      </c>
      <c r="CA266">
        <v>1.9096040000000001</v>
      </c>
      <c r="CB266">
        <v>6.136056</v>
      </c>
      <c r="CC266">
        <v>3.776923</v>
      </c>
      <c r="CD266">
        <v>2.8179979999999998</v>
      </c>
      <c r="CE266">
        <v>2.191567</v>
      </c>
      <c r="CF266">
        <v>1.223649</v>
      </c>
      <c r="CG266">
        <v>0.33333800000000002</v>
      </c>
      <c r="CH266">
        <v>-0.75582240000000001</v>
      </c>
      <c r="CI266">
        <v>-0.55196820000000002</v>
      </c>
      <c r="CJ266">
        <v>-1.0263599999999999</v>
      </c>
      <c r="CK266">
        <v>-1.6810800000000001E-2</v>
      </c>
      <c r="CL266">
        <v>1.118681</v>
      </c>
      <c r="CM266">
        <v>1.259973</v>
      </c>
      <c r="CN266">
        <v>1.0551410000000001</v>
      </c>
      <c r="CO266">
        <v>1.0550299999999999</v>
      </c>
      <c r="CP266">
        <v>0.81791630000000004</v>
      </c>
      <c r="CQ266">
        <v>0.53234099999999995</v>
      </c>
      <c r="CR266">
        <v>0.807535</v>
      </c>
      <c r="CS266">
        <v>0.50108269999999999</v>
      </c>
      <c r="CT266">
        <v>0.40825450000000002</v>
      </c>
      <c r="CU266">
        <v>0.66627670000000006</v>
      </c>
      <c r="CV266" s="25">
        <v>0.66839150000000003</v>
      </c>
      <c r="CW266" s="25">
        <v>0.34141650000000001</v>
      </c>
      <c r="CX266" s="25">
        <v>0.59256719999999996</v>
      </c>
      <c r="CY266">
        <v>1.342301</v>
      </c>
      <c r="CZ266">
        <v>5.251557</v>
      </c>
      <c r="DA266">
        <v>5.5889160000000002</v>
      </c>
      <c r="DB266">
        <v>5.4741049999999998</v>
      </c>
      <c r="DC266">
        <v>5.895149</v>
      </c>
      <c r="DD266">
        <v>2.8958279999999998</v>
      </c>
      <c r="DE266">
        <v>2.1920869999999999</v>
      </c>
      <c r="DF266">
        <v>2.4599129999999998</v>
      </c>
      <c r="DG266">
        <v>1.3451709999999999</v>
      </c>
      <c r="DH266">
        <v>1.220488</v>
      </c>
      <c r="DI266">
        <v>1.195619</v>
      </c>
    </row>
    <row r="267" spans="1:113" x14ac:dyDescent="0.25">
      <c r="A267" t="str">
        <f t="shared" si="4"/>
        <v>All_All_No_All_All_200 kW and above_44079</v>
      </c>
      <c r="B267" t="s">
        <v>155</v>
      </c>
      <c r="C267" t="s">
        <v>227</v>
      </c>
      <c r="D267" t="s">
        <v>2</v>
      </c>
      <c r="E267" t="s">
        <v>2</v>
      </c>
      <c r="F267" t="s">
        <v>206</v>
      </c>
      <c r="G267" t="s">
        <v>2</v>
      </c>
      <c r="H267" t="s">
        <v>2</v>
      </c>
      <c r="I267" t="s">
        <v>39</v>
      </c>
      <c r="J267" s="11">
        <v>44079</v>
      </c>
      <c r="K267">
        <v>15</v>
      </c>
      <c r="L267">
        <v>18</v>
      </c>
      <c r="M267">
        <v>1431</v>
      </c>
      <c r="N267">
        <v>0</v>
      </c>
      <c r="O267">
        <v>0</v>
      </c>
      <c r="P267">
        <v>0</v>
      </c>
      <c r="Q267">
        <v>0</v>
      </c>
      <c r="R267">
        <v>157.16239999999999</v>
      </c>
      <c r="S267">
        <v>153.1454</v>
      </c>
      <c r="T267">
        <v>148.90090000000001</v>
      </c>
      <c r="U267">
        <v>145.68029999999999</v>
      </c>
      <c r="V267">
        <v>145.739</v>
      </c>
      <c r="W267">
        <v>148.45699999999999</v>
      </c>
      <c r="X267">
        <v>152.81960000000001</v>
      </c>
      <c r="Y267">
        <v>153.8502</v>
      </c>
      <c r="Z267">
        <v>163.1491</v>
      </c>
      <c r="AA267">
        <v>170.71639999999999</v>
      </c>
      <c r="AB267">
        <v>179.2312</v>
      </c>
      <c r="AC267">
        <v>181.59209999999999</v>
      </c>
      <c r="AD267">
        <v>185.15600000000001</v>
      </c>
      <c r="AE267">
        <v>183.76439999999999</v>
      </c>
      <c r="AF267">
        <v>183.48439999999999</v>
      </c>
      <c r="AG267">
        <v>182.83150000000001</v>
      </c>
      <c r="AH267">
        <v>182.48310000000001</v>
      </c>
      <c r="AI267">
        <v>182.35579999999999</v>
      </c>
      <c r="AJ267">
        <v>178.46180000000001</v>
      </c>
      <c r="AK267">
        <v>173.75020000000001</v>
      </c>
      <c r="AL267">
        <v>167.41220000000001</v>
      </c>
      <c r="AM267">
        <v>168.95070000000001</v>
      </c>
      <c r="AN267">
        <v>167.6771</v>
      </c>
      <c r="AO267">
        <v>161.2604</v>
      </c>
      <c r="AP267">
        <v>71.007800000000003</v>
      </c>
      <c r="AQ267">
        <v>70.623620000000003</v>
      </c>
      <c r="AR267">
        <v>69.969859999999997</v>
      </c>
      <c r="AS267">
        <v>69.733310000000003</v>
      </c>
      <c r="AT267">
        <v>70.166529999999995</v>
      </c>
      <c r="AU267">
        <v>70.46799</v>
      </c>
      <c r="AV267">
        <v>70.231499999999997</v>
      </c>
      <c r="AW267">
        <v>75.707239999999999</v>
      </c>
      <c r="AX267">
        <v>82.335260000000005</v>
      </c>
      <c r="AY267">
        <v>88.52807</v>
      </c>
      <c r="AZ267">
        <v>94.961870000000005</v>
      </c>
      <c r="BA267">
        <v>97.07535</v>
      </c>
      <c r="BB267">
        <v>98.5261</v>
      </c>
      <c r="BC267">
        <v>100.0975</v>
      </c>
      <c r="BD267">
        <v>98.945880000000002</v>
      </c>
      <c r="BE267">
        <v>98.181809999999999</v>
      </c>
      <c r="BF267">
        <v>96.566519999999997</v>
      </c>
      <c r="BG267">
        <v>92.608850000000004</v>
      </c>
      <c r="BH267">
        <v>88.492069999999998</v>
      </c>
      <c r="BI267">
        <v>84.807429999999997</v>
      </c>
      <c r="BJ267">
        <v>81.859920000000002</v>
      </c>
      <c r="BK267">
        <v>78.875829999999993</v>
      </c>
      <c r="BL267">
        <v>77.861760000000004</v>
      </c>
      <c r="BM267">
        <v>76.621129999999994</v>
      </c>
      <c r="BN267">
        <v>-0.1819819</v>
      </c>
      <c r="BO267">
        <v>-0.1656706</v>
      </c>
      <c r="BP267">
        <v>0.82445769999999996</v>
      </c>
      <c r="BQ267">
        <v>1.225732</v>
      </c>
      <c r="BR267">
        <v>0.98397780000000001</v>
      </c>
      <c r="BS267">
        <v>0.98689420000000005</v>
      </c>
      <c r="BT267">
        <v>0.71035400000000004</v>
      </c>
      <c r="BU267">
        <v>1.2922830000000001</v>
      </c>
      <c r="BV267">
        <v>-0.50088840000000001</v>
      </c>
      <c r="BW267">
        <v>-1.0983560000000001</v>
      </c>
      <c r="BX267">
        <v>-2.9887250000000001</v>
      </c>
      <c r="BY267">
        <v>-2.2862420000000001</v>
      </c>
      <c r="BZ267">
        <v>-1.1259220000000001</v>
      </c>
      <c r="CA267">
        <v>2.0597470000000002</v>
      </c>
      <c r="CB267">
        <v>5.9090819999999997</v>
      </c>
      <c r="CC267">
        <v>4.2831859999999997</v>
      </c>
      <c r="CD267">
        <v>3.1564109999999999</v>
      </c>
      <c r="CE267">
        <v>3.956216</v>
      </c>
      <c r="CF267">
        <v>2.5566870000000002</v>
      </c>
      <c r="CG267">
        <v>0.47117880000000001</v>
      </c>
      <c r="CH267">
        <v>0.47081220000000001</v>
      </c>
      <c r="CI267">
        <v>-1.985123</v>
      </c>
      <c r="CJ267">
        <v>-1.8783829999999999</v>
      </c>
      <c r="CK267">
        <v>-0.87360819999999995</v>
      </c>
      <c r="CL267">
        <v>0.95952610000000005</v>
      </c>
      <c r="CM267">
        <v>1.1132500000000001</v>
      </c>
      <c r="CN267">
        <v>0.9564897</v>
      </c>
      <c r="CO267">
        <v>0.83646149999999997</v>
      </c>
      <c r="CP267">
        <v>0.77218699999999996</v>
      </c>
      <c r="CQ267">
        <v>0.61483140000000003</v>
      </c>
      <c r="CR267">
        <v>0.68647400000000003</v>
      </c>
      <c r="CS267">
        <v>0.48406339999999998</v>
      </c>
      <c r="CT267">
        <v>0.49773479999999998</v>
      </c>
      <c r="CU267">
        <v>0.76293230000000001</v>
      </c>
      <c r="CV267">
        <v>1.1731</v>
      </c>
      <c r="CW267" s="25">
        <v>0.40956389999999998</v>
      </c>
      <c r="CX267" s="25">
        <v>0.66077960000000002</v>
      </c>
      <c r="CY267">
        <v>1.9844649999999999</v>
      </c>
      <c r="CZ267">
        <v>6.5703509999999996</v>
      </c>
      <c r="DA267">
        <v>7.2669930000000003</v>
      </c>
      <c r="DB267">
        <v>7.531174</v>
      </c>
      <c r="DC267">
        <v>10.23809</v>
      </c>
      <c r="DD267">
        <v>7.0681180000000001</v>
      </c>
      <c r="DE267">
        <v>5.9940740000000003</v>
      </c>
      <c r="DF267">
        <v>5.9740880000000001</v>
      </c>
      <c r="DG267">
        <v>1.859728</v>
      </c>
      <c r="DH267">
        <v>1.914174</v>
      </c>
      <c r="DI267">
        <v>2.0408040000000001</v>
      </c>
    </row>
    <row r="268" spans="1:113" x14ac:dyDescent="0.25">
      <c r="A268" t="str">
        <f t="shared" si="4"/>
        <v>All_All_No_All_All_200 kW and above_44080</v>
      </c>
      <c r="B268" t="s">
        <v>155</v>
      </c>
      <c r="C268" t="s">
        <v>227</v>
      </c>
      <c r="D268" t="s">
        <v>2</v>
      </c>
      <c r="E268" t="s">
        <v>2</v>
      </c>
      <c r="F268" t="s">
        <v>206</v>
      </c>
      <c r="G268" t="s">
        <v>2</v>
      </c>
      <c r="H268" t="s">
        <v>2</v>
      </c>
      <c r="I268" t="s">
        <v>39</v>
      </c>
      <c r="J268" s="11">
        <v>44080</v>
      </c>
      <c r="K268">
        <v>15</v>
      </c>
      <c r="L268">
        <v>18</v>
      </c>
      <c r="M268">
        <v>1431</v>
      </c>
      <c r="N268">
        <v>0</v>
      </c>
      <c r="O268">
        <v>0</v>
      </c>
      <c r="P268">
        <v>0</v>
      </c>
      <c r="Q268">
        <v>0</v>
      </c>
      <c r="R268">
        <v>156.3169</v>
      </c>
      <c r="S268">
        <v>152.57509999999999</v>
      </c>
      <c r="T268">
        <v>149.4674</v>
      </c>
      <c r="U268">
        <v>146.7176</v>
      </c>
      <c r="V268">
        <v>145.55090000000001</v>
      </c>
      <c r="W268">
        <v>145.98400000000001</v>
      </c>
      <c r="X268">
        <v>148.19829999999999</v>
      </c>
      <c r="Y268">
        <v>148.97620000000001</v>
      </c>
      <c r="Z268">
        <v>155.79300000000001</v>
      </c>
      <c r="AA268">
        <v>165.3015</v>
      </c>
      <c r="AB268">
        <v>173.8347</v>
      </c>
      <c r="AC268">
        <v>177.58150000000001</v>
      </c>
      <c r="AD268">
        <v>179.6121</v>
      </c>
      <c r="AE268">
        <v>180.3587</v>
      </c>
      <c r="AF268">
        <v>182.99680000000001</v>
      </c>
      <c r="AG268">
        <v>181.98310000000001</v>
      </c>
      <c r="AH268">
        <v>181.1206</v>
      </c>
      <c r="AI268">
        <v>178.9212</v>
      </c>
      <c r="AJ268">
        <v>174.39359999999999</v>
      </c>
      <c r="AK268">
        <v>168.87039999999999</v>
      </c>
      <c r="AL268">
        <v>162.6559</v>
      </c>
      <c r="AM268">
        <v>165.22190000000001</v>
      </c>
      <c r="AN268">
        <v>163.57689999999999</v>
      </c>
      <c r="AO268">
        <v>160.0514</v>
      </c>
      <c r="AP268">
        <v>76.269000000000005</v>
      </c>
      <c r="AQ268">
        <v>75.214969999999994</v>
      </c>
      <c r="AR268">
        <v>73.591769999999997</v>
      </c>
      <c r="AS268">
        <v>73.653720000000007</v>
      </c>
      <c r="AT268">
        <v>74.395309999999995</v>
      </c>
      <c r="AU268">
        <v>74.539469999999994</v>
      </c>
      <c r="AV268">
        <v>74.903239999999997</v>
      </c>
      <c r="AW268">
        <v>83.359309999999994</v>
      </c>
      <c r="AX268">
        <v>90.034800000000004</v>
      </c>
      <c r="AY268">
        <v>96.664599999999993</v>
      </c>
      <c r="AZ268">
        <v>101.6515</v>
      </c>
      <c r="BA268">
        <v>103.52209999999999</v>
      </c>
      <c r="BB268">
        <v>103.65179999999999</v>
      </c>
      <c r="BC268">
        <v>104.5192</v>
      </c>
      <c r="BD268">
        <v>103.6289</v>
      </c>
      <c r="BE268">
        <v>100.9088</v>
      </c>
      <c r="BF268">
        <v>96.925139999999999</v>
      </c>
      <c r="BG268">
        <v>92.829490000000007</v>
      </c>
      <c r="BH268">
        <v>85.594530000000006</v>
      </c>
      <c r="BI268">
        <v>80.967560000000006</v>
      </c>
      <c r="BJ268">
        <v>78.390649999999994</v>
      </c>
      <c r="BK268">
        <v>76.842349999999996</v>
      </c>
      <c r="BL268">
        <v>75.442629999999994</v>
      </c>
      <c r="BM268">
        <v>73.851060000000004</v>
      </c>
      <c r="BN268">
        <v>0.70721400000000001</v>
      </c>
      <c r="BO268">
        <v>0.57071590000000005</v>
      </c>
      <c r="BP268">
        <v>0.94764630000000005</v>
      </c>
      <c r="BQ268">
        <v>0.39744289999999999</v>
      </c>
      <c r="BR268">
        <v>0.1239673</v>
      </c>
      <c r="BS268">
        <v>0.1141992</v>
      </c>
      <c r="BT268">
        <v>0.24774979999999999</v>
      </c>
      <c r="BU268">
        <v>1.523447</v>
      </c>
      <c r="BV268">
        <v>0.56719070000000005</v>
      </c>
      <c r="BW268">
        <v>6.8661799999999995E-2</v>
      </c>
      <c r="BX268">
        <v>-1.224828</v>
      </c>
      <c r="BY268">
        <v>-0.39349919999999999</v>
      </c>
      <c r="BZ268">
        <v>0.42294900000000002</v>
      </c>
      <c r="CA268">
        <v>3.1632389999999999</v>
      </c>
      <c r="CB268">
        <v>4.5263059999999999</v>
      </c>
      <c r="CC268">
        <v>4.0645420000000003</v>
      </c>
      <c r="CD268">
        <v>2.4068679999999998</v>
      </c>
      <c r="CE268">
        <v>2.7874460000000001</v>
      </c>
      <c r="CF268">
        <v>2.943524</v>
      </c>
      <c r="CG268">
        <v>2.358295</v>
      </c>
      <c r="CH268">
        <v>1.748602</v>
      </c>
      <c r="CI268">
        <v>-0.99974410000000002</v>
      </c>
      <c r="CJ268">
        <v>-1.4225730000000001</v>
      </c>
      <c r="CK268">
        <v>-0.79788499999999996</v>
      </c>
      <c r="CL268">
        <v>1.255817</v>
      </c>
      <c r="CM268">
        <v>1.273407</v>
      </c>
      <c r="CN268">
        <v>1.071348</v>
      </c>
      <c r="CO268">
        <v>1.1123350000000001</v>
      </c>
      <c r="CP268">
        <v>1.06491</v>
      </c>
      <c r="CQ268">
        <v>0.94019560000000002</v>
      </c>
      <c r="CR268">
        <v>0.8813029</v>
      </c>
      <c r="CS268">
        <v>0.72445250000000005</v>
      </c>
      <c r="CT268">
        <v>0.70826869999999997</v>
      </c>
      <c r="CU268">
        <v>1.2014039999999999</v>
      </c>
      <c r="CV268">
        <v>2.0028929999999998</v>
      </c>
      <c r="CW268" s="25">
        <v>0.70444180000000001</v>
      </c>
      <c r="CX268" s="25">
        <v>0.89012290000000005</v>
      </c>
      <c r="CY268">
        <v>2.3167789999999999</v>
      </c>
      <c r="CZ268">
        <v>7.5331650000000003</v>
      </c>
      <c r="DA268">
        <v>8.1305340000000008</v>
      </c>
      <c r="DB268">
        <v>7.7379340000000001</v>
      </c>
      <c r="DC268">
        <v>8.6177399999999995</v>
      </c>
      <c r="DD268">
        <v>5.448086</v>
      </c>
      <c r="DE268">
        <v>4.0524440000000004</v>
      </c>
      <c r="DF268">
        <v>4.0435809999999996</v>
      </c>
      <c r="DG268">
        <v>2.0939429999999999</v>
      </c>
      <c r="DH268">
        <v>2.2195260000000001</v>
      </c>
      <c r="DI268">
        <v>1.9918</v>
      </c>
    </row>
    <row r="269" spans="1:113" x14ac:dyDescent="0.25">
      <c r="A269" t="str">
        <f t="shared" si="4"/>
        <v>All_All_No_All_All_200 kW and above_44081</v>
      </c>
      <c r="B269" t="s">
        <v>155</v>
      </c>
      <c r="C269" t="s">
        <v>227</v>
      </c>
      <c r="D269" t="s">
        <v>2</v>
      </c>
      <c r="E269" t="s">
        <v>2</v>
      </c>
      <c r="F269" t="s">
        <v>206</v>
      </c>
      <c r="G269" t="s">
        <v>2</v>
      </c>
      <c r="H269" t="s">
        <v>2</v>
      </c>
      <c r="I269" t="s">
        <v>39</v>
      </c>
      <c r="J269" s="11">
        <v>44081</v>
      </c>
      <c r="K269">
        <v>15</v>
      </c>
      <c r="L269">
        <v>18</v>
      </c>
      <c r="M269">
        <v>1431</v>
      </c>
      <c r="N269">
        <v>0</v>
      </c>
      <c r="O269">
        <v>0</v>
      </c>
      <c r="P269">
        <v>0</v>
      </c>
      <c r="Q269">
        <v>0</v>
      </c>
      <c r="R269">
        <v>156.06809999999999</v>
      </c>
      <c r="S269">
        <v>152.34700000000001</v>
      </c>
      <c r="T269">
        <v>150.69210000000001</v>
      </c>
      <c r="U269">
        <v>149.89850000000001</v>
      </c>
      <c r="V269">
        <v>150.9196</v>
      </c>
      <c r="W269">
        <v>157.30009999999999</v>
      </c>
      <c r="X269">
        <v>165.07130000000001</v>
      </c>
      <c r="Y269">
        <v>163.8109</v>
      </c>
      <c r="Z269">
        <v>166.381</v>
      </c>
      <c r="AA269">
        <v>168.8639</v>
      </c>
      <c r="AB269">
        <v>174.6893</v>
      </c>
      <c r="AC269">
        <v>176.47030000000001</v>
      </c>
      <c r="AD269">
        <v>177.4348</v>
      </c>
      <c r="AE269">
        <v>176.97380000000001</v>
      </c>
      <c r="AF269">
        <v>175.17189999999999</v>
      </c>
      <c r="AG269">
        <v>173.82419999999999</v>
      </c>
      <c r="AH269">
        <v>172.78620000000001</v>
      </c>
      <c r="AI269">
        <v>168.92840000000001</v>
      </c>
      <c r="AJ269">
        <v>162.16810000000001</v>
      </c>
      <c r="AK269">
        <v>159.16419999999999</v>
      </c>
      <c r="AL269">
        <v>152.47020000000001</v>
      </c>
      <c r="AM269">
        <v>154.16810000000001</v>
      </c>
      <c r="AN269">
        <v>152.19040000000001</v>
      </c>
      <c r="AO269">
        <v>150.51990000000001</v>
      </c>
      <c r="AP269">
        <v>72.367000000000004</v>
      </c>
      <c r="AQ269">
        <v>71.652519999999996</v>
      </c>
      <c r="AR269">
        <v>70.666129999999995</v>
      </c>
      <c r="AS269">
        <v>70.002489999999995</v>
      </c>
      <c r="AT269">
        <v>69.099369999999993</v>
      </c>
      <c r="AU269">
        <v>68.488699999999994</v>
      </c>
      <c r="AV269">
        <v>67.846670000000003</v>
      </c>
      <c r="AW269">
        <v>72.148910000000001</v>
      </c>
      <c r="AX269">
        <v>74.214550000000003</v>
      </c>
      <c r="AY269">
        <v>78.144360000000006</v>
      </c>
      <c r="AZ269">
        <v>81.386219999999994</v>
      </c>
      <c r="BA269">
        <v>81.941159999999996</v>
      </c>
      <c r="BB269">
        <v>82.15428</v>
      </c>
      <c r="BC269">
        <v>81.487290000000002</v>
      </c>
      <c r="BD269">
        <v>81.203649999999996</v>
      </c>
      <c r="BE269">
        <v>79.745959999999997</v>
      </c>
      <c r="BF269">
        <v>78.618380000000002</v>
      </c>
      <c r="BG269">
        <v>75.7774</v>
      </c>
      <c r="BH269">
        <v>73.505200000000002</v>
      </c>
      <c r="BI269">
        <v>72.213549999999998</v>
      </c>
      <c r="BJ269">
        <v>71.6858</v>
      </c>
      <c r="BK269">
        <v>71.405559999999994</v>
      </c>
      <c r="BL269">
        <v>71.075429999999997</v>
      </c>
      <c r="BM269">
        <v>70.882599999999996</v>
      </c>
      <c r="BN269">
        <v>0.9604625</v>
      </c>
      <c r="BO269">
        <v>0.6728674</v>
      </c>
      <c r="BP269">
        <v>0.50421530000000003</v>
      </c>
      <c r="BQ269">
        <v>0.17373710000000001</v>
      </c>
      <c r="BR269">
        <v>0.63032540000000004</v>
      </c>
      <c r="BS269">
        <v>1.9471069999999999</v>
      </c>
      <c r="BT269">
        <v>1.4282189999999999</v>
      </c>
      <c r="BU269">
        <v>0.29499930000000002</v>
      </c>
      <c r="BV269">
        <v>-1.6168309999999999</v>
      </c>
      <c r="BW269">
        <v>-2.0597850000000002</v>
      </c>
      <c r="BX269">
        <v>-0.78011960000000002</v>
      </c>
      <c r="BY269">
        <v>-0.42624210000000001</v>
      </c>
      <c r="BZ269">
        <v>1.091688</v>
      </c>
      <c r="CA269">
        <v>2.4663840000000001</v>
      </c>
      <c r="CB269">
        <v>4.6740719999999998</v>
      </c>
      <c r="CC269">
        <v>2.683405</v>
      </c>
      <c r="CD269">
        <v>1.689419</v>
      </c>
      <c r="CE269">
        <v>0.54226540000000001</v>
      </c>
      <c r="CF269">
        <v>1.806535</v>
      </c>
      <c r="CG269">
        <v>2.3555450000000002</v>
      </c>
      <c r="CH269">
        <v>1.00908</v>
      </c>
      <c r="CI269">
        <v>0.39099060000000002</v>
      </c>
      <c r="CJ269">
        <v>-0.93950560000000005</v>
      </c>
      <c r="CK269">
        <v>-0.4361717</v>
      </c>
      <c r="CL269">
        <v>2.6910259999999999</v>
      </c>
      <c r="CM269">
        <v>1.8175330000000001</v>
      </c>
      <c r="CN269">
        <v>1.599558</v>
      </c>
      <c r="CO269">
        <v>1.5886210000000001</v>
      </c>
      <c r="CP269">
        <v>1.893214</v>
      </c>
      <c r="CQ269">
        <v>1.39391</v>
      </c>
      <c r="CR269">
        <v>1.737452</v>
      </c>
      <c r="CS269">
        <v>1.4918709999999999</v>
      </c>
      <c r="CT269">
        <v>1.6941850000000001</v>
      </c>
      <c r="CU269">
        <v>2.6108289999999998</v>
      </c>
      <c r="CV269">
        <v>2.746003</v>
      </c>
      <c r="CW269" s="25">
        <v>1.178685</v>
      </c>
      <c r="CX269" s="25">
        <v>1.541369</v>
      </c>
      <c r="CY269">
        <v>4.4674480000000001</v>
      </c>
      <c r="CZ269">
        <v>6.4161530000000004</v>
      </c>
      <c r="DA269">
        <v>6.6609160000000003</v>
      </c>
      <c r="DB269">
        <v>7.118188</v>
      </c>
      <c r="DC269">
        <v>10.974259999999999</v>
      </c>
      <c r="DD269">
        <v>10.29522</v>
      </c>
      <c r="DE269">
        <v>8.0510739999999998</v>
      </c>
      <c r="DF269">
        <v>6.7244859999999997</v>
      </c>
      <c r="DG269">
        <v>3.0044759999999999</v>
      </c>
      <c r="DH269">
        <v>3.5647609999999998</v>
      </c>
      <c r="DI269">
        <v>2.9056660000000001</v>
      </c>
    </row>
    <row r="270" spans="1:113" x14ac:dyDescent="0.25">
      <c r="A270" t="str">
        <f t="shared" si="4"/>
        <v>All_All_No_All_All_200 kW and above_44104</v>
      </c>
      <c r="B270" t="s">
        <v>155</v>
      </c>
      <c r="C270" t="s">
        <v>227</v>
      </c>
      <c r="D270" t="s">
        <v>2</v>
      </c>
      <c r="E270" t="s">
        <v>2</v>
      </c>
      <c r="F270" t="s">
        <v>206</v>
      </c>
      <c r="G270" t="s">
        <v>2</v>
      </c>
      <c r="H270" t="s">
        <v>2</v>
      </c>
      <c r="I270" t="s">
        <v>39</v>
      </c>
      <c r="J270" s="11">
        <v>44104</v>
      </c>
      <c r="K270">
        <v>15</v>
      </c>
      <c r="L270">
        <v>18</v>
      </c>
      <c r="M270">
        <v>1437</v>
      </c>
      <c r="N270">
        <v>0</v>
      </c>
      <c r="O270">
        <v>0</v>
      </c>
      <c r="P270">
        <v>0</v>
      </c>
      <c r="Q270">
        <v>0</v>
      </c>
      <c r="R270">
        <v>155.9222</v>
      </c>
      <c r="S270">
        <v>151.53659999999999</v>
      </c>
      <c r="T270">
        <v>147.06530000000001</v>
      </c>
      <c r="U270">
        <v>146.0274</v>
      </c>
      <c r="V270">
        <v>149.22880000000001</v>
      </c>
      <c r="W270">
        <v>160.1892</v>
      </c>
      <c r="X270">
        <v>179.94929999999999</v>
      </c>
      <c r="Y270">
        <v>191.79300000000001</v>
      </c>
      <c r="Z270">
        <v>203.35120000000001</v>
      </c>
      <c r="AA270">
        <v>213.8338</v>
      </c>
      <c r="AB270">
        <v>227.46459999999999</v>
      </c>
      <c r="AC270">
        <v>234.9744</v>
      </c>
      <c r="AD270">
        <v>238.0874</v>
      </c>
      <c r="AE270">
        <v>236.96979999999999</v>
      </c>
      <c r="AF270">
        <v>233.59960000000001</v>
      </c>
      <c r="AG270">
        <v>230.11969999999999</v>
      </c>
      <c r="AH270">
        <v>220.26410000000001</v>
      </c>
      <c r="AI270">
        <v>209.73769999999999</v>
      </c>
      <c r="AJ270">
        <v>197.18770000000001</v>
      </c>
      <c r="AK270">
        <v>187.0479</v>
      </c>
      <c r="AL270">
        <v>176.2131</v>
      </c>
      <c r="AM270">
        <v>173.34289999999999</v>
      </c>
      <c r="AN270">
        <v>167.2012</v>
      </c>
      <c r="AO270">
        <v>160.16679999999999</v>
      </c>
      <c r="AP270">
        <v>66.741699999999994</v>
      </c>
      <c r="AQ270">
        <v>66.586609999999993</v>
      </c>
      <c r="AR270">
        <v>65.851690000000005</v>
      </c>
      <c r="AS270">
        <v>67.131680000000003</v>
      </c>
      <c r="AT270">
        <v>67.423550000000006</v>
      </c>
      <c r="AU270">
        <v>68.44538</v>
      </c>
      <c r="AV270">
        <v>69.176429999999996</v>
      </c>
      <c r="AW270">
        <v>75.422259999999994</v>
      </c>
      <c r="AX270">
        <v>83.633179999999996</v>
      </c>
      <c r="AY270">
        <v>89.452579999999998</v>
      </c>
      <c r="AZ270">
        <v>95.290170000000003</v>
      </c>
      <c r="BA270">
        <v>97.12388</v>
      </c>
      <c r="BB270">
        <v>97.077830000000006</v>
      </c>
      <c r="BC270">
        <v>95.992329999999995</v>
      </c>
      <c r="BD270">
        <v>95.786820000000006</v>
      </c>
      <c r="BE270">
        <v>96.95993</v>
      </c>
      <c r="BF270">
        <v>95.399979999999999</v>
      </c>
      <c r="BG270">
        <v>89.115039999999993</v>
      </c>
      <c r="BH270">
        <v>83.358590000000007</v>
      </c>
      <c r="BI270">
        <v>80.005330000000001</v>
      </c>
      <c r="BJ270">
        <v>76.663820000000001</v>
      </c>
      <c r="BK270">
        <v>74.714129999999997</v>
      </c>
      <c r="BL270">
        <v>72.764979999999994</v>
      </c>
      <c r="BM270">
        <v>71.911799999999999</v>
      </c>
      <c r="BN270">
        <v>3.06612E-2</v>
      </c>
      <c r="BO270">
        <v>-8.2805299999999998E-2</v>
      </c>
      <c r="BP270">
        <v>0.69072169999999999</v>
      </c>
      <c r="BQ270">
        <v>1.1264160000000001</v>
      </c>
      <c r="BR270">
        <v>0.92232639999999999</v>
      </c>
      <c r="BS270">
        <v>0.65800139999999996</v>
      </c>
      <c r="BT270">
        <v>0.46119329999999997</v>
      </c>
      <c r="BU270">
        <v>1.446229</v>
      </c>
      <c r="BV270">
        <v>-0.1601234</v>
      </c>
      <c r="BW270">
        <v>-0.99698310000000001</v>
      </c>
      <c r="BX270">
        <v>-2.9887429999999999</v>
      </c>
      <c r="BY270">
        <v>-2.258804</v>
      </c>
      <c r="BZ270">
        <v>-1.057998</v>
      </c>
      <c r="CA270">
        <v>1.96454</v>
      </c>
      <c r="CB270">
        <v>5.8732980000000001</v>
      </c>
      <c r="CC270">
        <v>4.3318320000000003</v>
      </c>
      <c r="CD270">
        <v>3.2513529999999999</v>
      </c>
      <c r="CE270">
        <v>3.4816769999999999</v>
      </c>
      <c r="CF270">
        <v>2.1768369999999999</v>
      </c>
      <c r="CG270">
        <v>0.76494819999999997</v>
      </c>
      <c r="CH270">
        <v>8.9481199999999997E-2</v>
      </c>
      <c r="CI270">
        <v>-0.8436863</v>
      </c>
      <c r="CJ270">
        <v>-1.203222</v>
      </c>
      <c r="CK270">
        <v>-0.34373740000000003</v>
      </c>
      <c r="CL270">
        <v>0.88456769999999996</v>
      </c>
      <c r="CM270">
        <v>0.99347410000000003</v>
      </c>
      <c r="CN270">
        <v>0.8574425</v>
      </c>
      <c r="CO270">
        <v>0.76370260000000001</v>
      </c>
      <c r="CP270">
        <v>0.67741090000000004</v>
      </c>
      <c r="CQ270">
        <v>0.60736310000000004</v>
      </c>
      <c r="CR270">
        <v>0.731464</v>
      </c>
      <c r="CS270">
        <v>0.5512667</v>
      </c>
      <c r="CT270">
        <v>0.42827680000000001</v>
      </c>
      <c r="CU270">
        <v>0.67532190000000003</v>
      </c>
      <c r="CV270" s="25">
        <v>1.0297130000000001</v>
      </c>
      <c r="CW270" s="25">
        <v>0.47406179999999998</v>
      </c>
      <c r="CX270" s="25">
        <v>0.68872069999999996</v>
      </c>
      <c r="CY270">
        <v>1.495112</v>
      </c>
      <c r="CZ270">
        <v>5.3811530000000003</v>
      </c>
      <c r="DA270">
        <v>6.0599980000000002</v>
      </c>
      <c r="DB270">
        <v>6.2533500000000002</v>
      </c>
      <c r="DC270">
        <v>6.8086719999999996</v>
      </c>
      <c r="DD270">
        <v>3.8645399999999999</v>
      </c>
      <c r="DE270">
        <v>2.9987810000000001</v>
      </c>
      <c r="DF270">
        <v>2.883038</v>
      </c>
      <c r="DG270">
        <v>1.1790959999999999</v>
      </c>
      <c r="DH270">
        <v>1.2496210000000001</v>
      </c>
      <c r="DI270">
        <v>1.2236480000000001</v>
      </c>
    </row>
    <row r="271" spans="1:113" x14ac:dyDescent="0.25">
      <c r="A271" t="str">
        <f t="shared" si="4"/>
        <v>All_All_No_All_All_200 kW and above_44105</v>
      </c>
      <c r="B271" t="s">
        <v>155</v>
      </c>
      <c r="C271" t="s">
        <v>227</v>
      </c>
      <c r="D271" t="s">
        <v>2</v>
      </c>
      <c r="E271" t="s">
        <v>2</v>
      </c>
      <c r="F271" t="s">
        <v>206</v>
      </c>
      <c r="G271" t="s">
        <v>2</v>
      </c>
      <c r="H271" t="s">
        <v>2</v>
      </c>
      <c r="I271" t="s">
        <v>39</v>
      </c>
      <c r="J271" s="11">
        <v>44105</v>
      </c>
      <c r="K271">
        <v>15</v>
      </c>
      <c r="L271">
        <v>18</v>
      </c>
      <c r="M271">
        <v>1437</v>
      </c>
      <c r="N271">
        <v>0</v>
      </c>
      <c r="O271">
        <v>0</v>
      </c>
      <c r="P271">
        <v>0</v>
      </c>
      <c r="Q271">
        <v>0</v>
      </c>
      <c r="R271">
        <v>155.98400000000001</v>
      </c>
      <c r="S271">
        <v>150.44489999999999</v>
      </c>
      <c r="T271">
        <v>146.78</v>
      </c>
      <c r="U271">
        <v>147.38630000000001</v>
      </c>
      <c r="V271">
        <v>151.40549999999999</v>
      </c>
      <c r="W271">
        <v>162.02670000000001</v>
      </c>
      <c r="X271">
        <v>178.08959999999999</v>
      </c>
      <c r="Y271">
        <v>186.1317</v>
      </c>
      <c r="Z271">
        <v>197.38579999999999</v>
      </c>
      <c r="AA271">
        <v>210.8991</v>
      </c>
      <c r="AB271">
        <v>225.49369999999999</v>
      </c>
      <c r="AC271">
        <v>232.25299999999999</v>
      </c>
      <c r="AD271">
        <v>235.5831</v>
      </c>
      <c r="AE271">
        <v>235.28370000000001</v>
      </c>
      <c r="AF271">
        <v>226.85669999999999</v>
      </c>
      <c r="AG271">
        <v>224.26730000000001</v>
      </c>
      <c r="AH271">
        <v>217.08949999999999</v>
      </c>
      <c r="AI271">
        <v>208.82570000000001</v>
      </c>
      <c r="AJ271">
        <v>197.50630000000001</v>
      </c>
      <c r="AK271">
        <v>188.1747</v>
      </c>
      <c r="AL271">
        <v>177.92779999999999</v>
      </c>
      <c r="AM271">
        <v>175.33369999999999</v>
      </c>
      <c r="AN271">
        <v>167.81059999999999</v>
      </c>
      <c r="AO271">
        <v>157.2544</v>
      </c>
      <c r="AP271">
        <v>71.632099999999994</v>
      </c>
      <c r="AQ271">
        <v>70.739980000000003</v>
      </c>
      <c r="AR271">
        <v>69.593279999999993</v>
      </c>
      <c r="AS271">
        <v>68.394970000000001</v>
      </c>
      <c r="AT271">
        <v>66.608329999999995</v>
      </c>
      <c r="AU271">
        <v>66.99812</v>
      </c>
      <c r="AV271">
        <v>66.383579999999995</v>
      </c>
      <c r="AW271">
        <v>73.514120000000005</v>
      </c>
      <c r="AX271">
        <v>82.105900000000005</v>
      </c>
      <c r="AY271">
        <v>89.718279999999993</v>
      </c>
      <c r="AZ271">
        <v>95.311009999999996</v>
      </c>
      <c r="BA271">
        <v>97.949680000000001</v>
      </c>
      <c r="BB271">
        <v>99.031139999999994</v>
      </c>
      <c r="BC271">
        <v>98.721819999999994</v>
      </c>
      <c r="BD271">
        <v>96.359020000000001</v>
      </c>
      <c r="BE271">
        <v>94.424300000000002</v>
      </c>
      <c r="BF271">
        <v>92.608469999999997</v>
      </c>
      <c r="BG271">
        <v>87.840879999999999</v>
      </c>
      <c r="BH271">
        <v>81.282570000000007</v>
      </c>
      <c r="BI271">
        <v>76.481350000000006</v>
      </c>
      <c r="BJ271">
        <v>73.964449999999999</v>
      </c>
      <c r="BK271">
        <v>72.682749999999999</v>
      </c>
      <c r="BL271">
        <v>70.423900000000003</v>
      </c>
      <c r="BM271">
        <v>68.420240000000007</v>
      </c>
      <c r="BN271">
        <v>-0.2014108</v>
      </c>
      <c r="BO271">
        <v>-0.11424380000000001</v>
      </c>
      <c r="BP271">
        <v>1.12216</v>
      </c>
      <c r="BQ271">
        <v>1.2372430000000001</v>
      </c>
      <c r="BR271">
        <v>0.99396359999999995</v>
      </c>
      <c r="BS271">
        <v>1.303043</v>
      </c>
      <c r="BT271">
        <v>0.89591710000000002</v>
      </c>
      <c r="BU271">
        <v>1.315418</v>
      </c>
      <c r="BV271">
        <v>-0.28553089999999998</v>
      </c>
      <c r="BW271">
        <v>-0.85457890000000003</v>
      </c>
      <c r="BX271">
        <v>-3.0259870000000002</v>
      </c>
      <c r="BY271">
        <v>-2.244049</v>
      </c>
      <c r="BZ271">
        <v>-1.1269070000000001</v>
      </c>
      <c r="CA271">
        <v>2.1147019999999999</v>
      </c>
      <c r="CB271">
        <v>5.9465950000000003</v>
      </c>
      <c r="CC271">
        <v>4.2409689999999998</v>
      </c>
      <c r="CD271">
        <v>3.0066030000000001</v>
      </c>
      <c r="CE271">
        <v>3.290146</v>
      </c>
      <c r="CF271">
        <v>1.8070850000000001</v>
      </c>
      <c r="CG271">
        <v>0.63740260000000004</v>
      </c>
      <c r="CH271">
        <v>-0.37564219999999998</v>
      </c>
      <c r="CI271">
        <v>-0.38788549999999999</v>
      </c>
      <c r="CJ271">
        <v>-0.95536180000000004</v>
      </c>
      <c r="CK271">
        <v>1.66421E-2</v>
      </c>
      <c r="CL271" s="25">
        <v>0.791246</v>
      </c>
      <c r="CM271" s="25">
        <v>0.86164819999999998</v>
      </c>
      <c r="CN271" s="25">
        <v>0.69291630000000004</v>
      </c>
      <c r="CO271" s="25">
        <v>0.70235069999999999</v>
      </c>
      <c r="CP271" s="25">
        <v>0.69171199999999999</v>
      </c>
      <c r="CQ271">
        <v>0.62419709999999995</v>
      </c>
      <c r="CR271">
        <v>0.66577229999999998</v>
      </c>
      <c r="CS271">
        <v>0.4785528</v>
      </c>
      <c r="CT271">
        <v>0.41908099999999998</v>
      </c>
      <c r="CU271" s="25">
        <v>0.66144219999999998</v>
      </c>
      <c r="CV271" s="25">
        <v>0.89323300000000005</v>
      </c>
      <c r="CW271" s="25">
        <v>0.51875890000000002</v>
      </c>
      <c r="CX271" s="25">
        <v>0.76309099999999996</v>
      </c>
      <c r="CY271" s="25">
        <v>1.7161850000000001</v>
      </c>
      <c r="CZ271">
        <v>5.6765040000000004</v>
      </c>
      <c r="DA271">
        <v>5.6270129999999998</v>
      </c>
      <c r="DB271">
        <v>5.4164320000000004</v>
      </c>
      <c r="DC271">
        <v>6.074268</v>
      </c>
      <c r="DD271">
        <v>3.0243350000000002</v>
      </c>
      <c r="DE271">
        <v>2.1059990000000002</v>
      </c>
      <c r="DF271">
        <v>2.3231660000000001</v>
      </c>
      <c r="DG271">
        <v>1.206666</v>
      </c>
      <c r="DH271" s="25">
        <v>1.23977</v>
      </c>
      <c r="DI271" s="25">
        <v>1.2151050000000001</v>
      </c>
    </row>
    <row r="272" spans="1:113" x14ac:dyDescent="0.25">
      <c r="A272" t="str">
        <f t="shared" si="4"/>
        <v>All_All_Yes_All_All_200 kW and above_44060</v>
      </c>
      <c r="B272" t="s">
        <v>155</v>
      </c>
      <c r="C272" t="s">
        <v>228</v>
      </c>
      <c r="D272" t="s">
        <v>2</v>
      </c>
      <c r="E272" t="s">
        <v>2</v>
      </c>
      <c r="F272" t="s">
        <v>207</v>
      </c>
      <c r="G272" t="s">
        <v>2</v>
      </c>
      <c r="H272" t="s">
        <v>2</v>
      </c>
      <c r="I272" t="s">
        <v>39</v>
      </c>
      <c r="J272" s="11">
        <v>44060</v>
      </c>
      <c r="K272">
        <v>15</v>
      </c>
      <c r="L272">
        <v>18</v>
      </c>
      <c r="M272">
        <v>1</v>
      </c>
      <c r="N272">
        <v>0</v>
      </c>
      <c r="O272">
        <v>0</v>
      </c>
      <c r="P272">
        <v>0</v>
      </c>
      <c r="Q272">
        <v>0</v>
      </c>
      <c r="R272">
        <v>133.19999999999999</v>
      </c>
      <c r="S272">
        <v>129.19999999999999</v>
      </c>
      <c r="T272">
        <v>122.8</v>
      </c>
      <c r="U272">
        <v>118.8</v>
      </c>
      <c r="V272">
        <v>114.4</v>
      </c>
      <c r="W272">
        <v>114.8</v>
      </c>
      <c r="X272">
        <v>117.2</v>
      </c>
      <c r="Y272">
        <v>133.19999999999999</v>
      </c>
      <c r="Z272">
        <v>142.80000000000001</v>
      </c>
      <c r="AA272">
        <v>159.6</v>
      </c>
      <c r="AB272">
        <v>156</v>
      </c>
      <c r="AC272">
        <v>164.8</v>
      </c>
      <c r="AD272">
        <v>178.8</v>
      </c>
      <c r="AE272">
        <v>192</v>
      </c>
      <c r="AF272">
        <v>188.8</v>
      </c>
      <c r="AG272">
        <v>216.8</v>
      </c>
      <c r="AH272">
        <v>206</v>
      </c>
      <c r="AI272">
        <v>210.8</v>
      </c>
      <c r="AJ272">
        <v>178.4</v>
      </c>
      <c r="AK272">
        <v>171.2</v>
      </c>
      <c r="AL272">
        <v>164.8</v>
      </c>
      <c r="AM272">
        <v>147.6</v>
      </c>
      <c r="AN272">
        <v>144</v>
      </c>
      <c r="AO272">
        <v>136.4</v>
      </c>
      <c r="AP272">
        <v>72</v>
      </c>
      <c r="AQ272">
        <v>72</v>
      </c>
      <c r="AR272">
        <v>72</v>
      </c>
      <c r="AS272">
        <v>72</v>
      </c>
      <c r="AT272">
        <v>73</v>
      </c>
      <c r="AU272">
        <v>73</v>
      </c>
      <c r="AV272">
        <v>73</v>
      </c>
      <c r="AW272">
        <v>75</v>
      </c>
      <c r="AX272">
        <v>77</v>
      </c>
      <c r="AY272">
        <v>82</v>
      </c>
      <c r="AZ272">
        <v>83</v>
      </c>
      <c r="BA272">
        <v>82</v>
      </c>
      <c r="BB272">
        <v>83</v>
      </c>
      <c r="BC272">
        <v>83</v>
      </c>
      <c r="BD272">
        <v>85</v>
      </c>
      <c r="BE272">
        <v>85</v>
      </c>
      <c r="BF272">
        <v>83</v>
      </c>
      <c r="BG272">
        <v>84</v>
      </c>
      <c r="BH272">
        <v>82</v>
      </c>
      <c r="BI272">
        <v>76</v>
      </c>
      <c r="BJ272">
        <v>74</v>
      </c>
      <c r="BK272">
        <v>74</v>
      </c>
      <c r="BL272">
        <v>74</v>
      </c>
      <c r="BM272">
        <v>73</v>
      </c>
      <c r="BN272">
        <v>5.5814130000000004</v>
      </c>
      <c r="BO272">
        <v>4.7233580000000002</v>
      </c>
      <c r="BP272">
        <v>3.6975250000000002</v>
      </c>
      <c r="BQ272">
        <v>3.0864940000000001</v>
      </c>
      <c r="BR272">
        <v>1.9200969999999999</v>
      </c>
      <c r="BS272">
        <v>4.4890439999999998</v>
      </c>
      <c r="BT272">
        <v>0.86894990000000005</v>
      </c>
      <c r="BU272">
        <v>-2.674042</v>
      </c>
      <c r="BV272">
        <v>-3.1737669999999998</v>
      </c>
      <c r="BW272">
        <v>0.100769</v>
      </c>
      <c r="BX272">
        <v>1.3786620000000001</v>
      </c>
      <c r="BY272">
        <v>-0.94837950000000004</v>
      </c>
      <c r="BZ272">
        <v>-0.66957089999999997</v>
      </c>
      <c r="CA272">
        <v>0.6015625</v>
      </c>
      <c r="CB272">
        <v>5.3807830000000001</v>
      </c>
      <c r="CC272">
        <v>5.0963900000000004</v>
      </c>
      <c r="CD272">
        <v>4.5779269999999999</v>
      </c>
      <c r="CE272">
        <v>4.7615970000000001</v>
      </c>
      <c r="CF272">
        <v>5.4150090000000004</v>
      </c>
      <c r="CG272">
        <v>1.048492</v>
      </c>
      <c r="CH272">
        <v>-0.43826290000000001</v>
      </c>
      <c r="CI272">
        <v>-0.18338009999999999</v>
      </c>
      <c r="CJ272">
        <v>-0.80252080000000003</v>
      </c>
      <c r="CK272">
        <v>0.32437129999999997</v>
      </c>
      <c r="CL272" s="25">
        <v>36.494840000000003</v>
      </c>
      <c r="CM272" s="25">
        <v>40.305340000000001</v>
      </c>
      <c r="CN272" s="25">
        <v>33.231189999999998</v>
      </c>
      <c r="CO272" s="25">
        <v>25.93702</v>
      </c>
      <c r="CP272" s="25">
        <v>23.470279999999999</v>
      </c>
      <c r="CQ272">
        <v>6.3241459999999998</v>
      </c>
      <c r="CR272">
        <v>8.9210639999999994</v>
      </c>
      <c r="CS272">
        <v>4.0215129999999997</v>
      </c>
      <c r="CT272">
        <v>4.013191</v>
      </c>
      <c r="CU272" s="25">
        <v>3.3308219999999999</v>
      </c>
      <c r="CV272" s="25">
        <v>2.5645730000000002</v>
      </c>
      <c r="CW272" s="25">
        <v>1.3138049999999999</v>
      </c>
      <c r="CX272" s="25">
        <v>2.5226310000000001</v>
      </c>
      <c r="CY272" s="25">
        <v>4.4991950000000003</v>
      </c>
      <c r="CZ272">
        <v>9.0123909999999992</v>
      </c>
      <c r="DA272">
        <v>16.533719999999999</v>
      </c>
      <c r="DB272">
        <v>18.105229999999999</v>
      </c>
      <c r="DC272">
        <v>20.76641</v>
      </c>
      <c r="DD272">
        <v>8.1089120000000001</v>
      </c>
      <c r="DE272">
        <v>2.7357450000000001</v>
      </c>
      <c r="DF272">
        <v>3.89757</v>
      </c>
      <c r="DG272" s="25">
        <v>1.419259</v>
      </c>
      <c r="DH272" s="25">
        <v>0.96316310000000005</v>
      </c>
      <c r="DI272" s="25">
        <v>2.219503</v>
      </c>
    </row>
    <row r="273" spans="1:113" x14ac:dyDescent="0.25">
      <c r="A273" t="str">
        <f t="shared" si="4"/>
        <v>All_All_Yes_All_All_200 kW and above_44061</v>
      </c>
      <c r="B273" t="s">
        <v>155</v>
      </c>
      <c r="C273" t="s">
        <v>228</v>
      </c>
      <c r="D273" t="s">
        <v>2</v>
      </c>
      <c r="E273" t="s">
        <v>2</v>
      </c>
      <c r="F273" t="s">
        <v>207</v>
      </c>
      <c r="G273" t="s">
        <v>2</v>
      </c>
      <c r="H273" t="s">
        <v>2</v>
      </c>
      <c r="I273" t="s">
        <v>39</v>
      </c>
      <c r="J273" s="11">
        <v>44061</v>
      </c>
      <c r="K273">
        <v>15</v>
      </c>
      <c r="L273">
        <v>18</v>
      </c>
      <c r="M273">
        <v>1</v>
      </c>
      <c r="N273">
        <v>0</v>
      </c>
      <c r="O273">
        <v>0</v>
      </c>
      <c r="P273">
        <v>0</v>
      </c>
      <c r="Q273">
        <v>0</v>
      </c>
      <c r="R273">
        <v>131.19999999999999</v>
      </c>
      <c r="S273">
        <v>123.6</v>
      </c>
      <c r="T273">
        <v>118</v>
      </c>
      <c r="U273">
        <v>114.8</v>
      </c>
      <c r="V273">
        <v>110</v>
      </c>
      <c r="W273">
        <v>108</v>
      </c>
      <c r="X273">
        <v>111.2</v>
      </c>
      <c r="Y273">
        <v>132</v>
      </c>
      <c r="Z273">
        <v>144.4</v>
      </c>
      <c r="AA273">
        <v>158.80000000000001</v>
      </c>
      <c r="AB273">
        <v>175.6</v>
      </c>
      <c r="AC273">
        <v>195.6</v>
      </c>
      <c r="AD273">
        <v>211.6</v>
      </c>
      <c r="AE273">
        <v>220.4</v>
      </c>
      <c r="AF273">
        <v>220.4</v>
      </c>
      <c r="AG273">
        <v>220.4</v>
      </c>
      <c r="AH273">
        <v>202.8</v>
      </c>
      <c r="AI273">
        <v>186.8</v>
      </c>
      <c r="AJ273">
        <v>178.8</v>
      </c>
      <c r="AK273">
        <v>162.4</v>
      </c>
      <c r="AL273">
        <v>162.80000000000001</v>
      </c>
      <c r="AM273">
        <v>165.6</v>
      </c>
      <c r="AN273">
        <v>161.6</v>
      </c>
      <c r="AO273">
        <v>151.19999999999999</v>
      </c>
      <c r="AP273">
        <v>73</v>
      </c>
      <c r="AQ273">
        <v>72</v>
      </c>
      <c r="AR273">
        <v>72</v>
      </c>
      <c r="AS273">
        <v>72</v>
      </c>
      <c r="AT273">
        <v>72</v>
      </c>
      <c r="AU273">
        <v>72</v>
      </c>
      <c r="AV273">
        <v>72</v>
      </c>
      <c r="AW273">
        <v>74</v>
      </c>
      <c r="AX273">
        <v>79</v>
      </c>
      <c r="AY273">
        <v>82</v>
      </c>
      <c r="AZ273">
        <v>87</v>
      </c>
      <c r="BA273">
        <v>92</v>
      </c>
      <c r="BB273">
        <v>97</v>
      </c>
      <c r="BC273">
        <v>99</v>
      </c>
      <c r="BD273">
        <v>94</v>
      </c>
      <c r="BE273">
        <v>85</v>
      </c>
      <c r="BF273">
        <v>83</v>
      </c>
      <c r="BG273">
        <v>81</v>
      </c>
      <c r="BH273">
        <v>79</v>
      </c>
      <c r="BI273">
        <v>81</v>
      </c>
      <c r="BJ273">
        <v>79</v>
      </c>
      <c r="BK273">
        <v>78</v>
      </c>
      <c r="BL273">
        <v>76</v>
      </c>
      <c r="BM273">
        <v>75</v>
      </c>
      <c r="BN273">
        <v>1.7161869999999999</v>
      </c>
      <c r="BO273">
        <v>2.4345699999999999</v>
      </c>
      <c r="BP273">
        <v>2.2256469999999999</v>
      </c>
      <c r="BQ273">
        <v>2.2239990000000001</v>
      </c>
      <c r="BR273">
        <v>1.8987499999999999</v>
      </c>
      <c r="BS273">
        <v>1.23864</v>
      </c>
      <c r="BT273">
        <v>0.42089080000000001</v>
      </c>
      <c r="BU273">
        <v>-9.9067699999999995E-2</v>
      </c>
      <c r="BV273">
        <v>-0.88006589999999996</v>
      </c>
      <c r="BW273">
        <v>-0.81782529999999998</v>
      </c>
      <c r="BX273">
        <v>-1.824066</v>
      </c>
      <c r="BY273">
        <v>1.2626040000000001</v>
      </c>
      <c r="BZ273">
        <v>2.341415</v>
      </c>
      <c r="CA273">
        <v>7.2484279999999996</v>
      </c>
      <c r="CB273">
        <v>15.853960000000001</v>
      </c>
      <c r="CC273">
        <v>12.575240000000001</v>
      </c>
      <c r="CD273">
        <v>11.955859999999999</v>
      </c>
      <c r="CE273">
        <v>11.8291</v>
      </c>
      <c r="CF273">
        <v>5.8734279999999996</v>
      </c>
      <c r="CG273">
        <v>4.1393279999999999</v>
      </c>
      <c r="CH273">
        <v>3.9949490000000001</v>
      </c>
      <c r="CI273">
        <v>-2.9270170000000002</v>
      </c>
      <c r="CJ273">
        <v>-0.91252140000000004</v>
      </c>
      <c r="CK273">
        <v>1.3129580000000001</v>
      </c>
      <c r="CL273">
        <v>40.725380000000001</v>
      </c>
      <c r="CM273">
        <v>42.558019999999999</v>
      </c>
      <c r="CN273">
        <v>36.652320000000003</v>
      </c>
      <c r="CO273">
        <v>29.522099999999998</v>
      </c>
      <c r="CP273">
        <v>25.282910000000001</v>
      </c>
      <c r="CQ273">
        <v>8.6567039999999995</v>
      </c>
      <c r="CR273">
        <v>15.588939999999999</v>
      </c>
      <c r="CS273">
        <v>7.5587939999999998</v>
      </c>
      <c r="CT273">
        <v>5.357361</v>
      </c>
      <c r="CU273">
        <v>13.842219999999999</v>
      </c>
      <c r="CV273" s="25">
        <v>13.96003</v>
      </c>
      <c r="CW273" s="25">
        <v>2.633883</v>
      </c>
      <c r="CX273" s="25">
        <v>2.6346780000000001</v>
      </c>
      <c r="CY273">
        <v>9.7473240000000008</v>
      </c>
      <c r="CZ273">
        <v>46.702199999999998</v>
      </c>
      <c r="DA273">
        <v>31.50563</v>
      </c>
      <c r="DB273">
        <v>37.371960000000001</v>
      </c>
      <c r="DC273">
        <v>61.100830000000002</v>
      </c>
      <c r="DD273">
        <v>51.486260000000001</v>
      </c>
      <c r="DE273">
        <v>30.053989999999999</v>
      </c>
      <c r="DF273">
        <v>16.159050000000001</v>
      </c>
      <c r="DG273" s="25">
        <v>3.2875109999999999</v>
      </c>
      <c r="DH273">
        <v>2.7125880000000002</v>
      </c>
      <c r="DI273">
        <v>3.8786930000000002</v>
      </c>
    </row>
    <row r="274" spans="1:113" x14ac:dyDescent="0.25">
      <c r="A274" t="str">
        <f t="shared" si="4"/>
        <v>All_All_Yes_All_All_200 kW and above_44062</v>
      </c>
      <c r="B274" t="s">
        <v>155</v>
      </c>
      <c r="C274" t="s">
        <v>228</v>
      </c>
      <c r="D274" t="s">
        <v>2</v>
      </c>
      <c r="E274" t="s">
        <v>2</v>
      </c>
      <c r="F274" t="s">
        <v>207</v>
      </c>
      <c r="G274" t="s">
        <v>2</v>
      </c>
      <c r="H274" t="s">
        <v>2</v>
      </c>
      <c r="I274" t="s">
        <v>39</v>
      </c>
      <c r="J274" s="11">
        <v>44062</v>
      </c>
      <c r="K274">
        <v>15</v>
      </c>
      <c r="L274">
        <v>18</v>
      </c>
      <c r="M274">
        <v>1</v>
      </c>
      <c r="N274">
        <v>0</v>
      </c>
      <c r="O274">
        <v>0</v>
      </c>
      <c r="P274">
        <v>0</v>
      </c>
      <c r="Q274">
        <v>0</v>
      </c>
      <c r="R274">
        <v>145.6</v>
      </c>
      <c r="S274">
        <v>141.19999999999999</v>
      </c>
      <c r="T274">
        <v>136.80000000000001</v>
      </c>
      <c r="U274">
        <v>134.80000000000001</v>
      </c>
      <c r="V274">
        <v>128.80000000000001</v>
      </c>
      <c r="W274">
        <v>126</v>
      </c>
      <c r="X274">
        <v>120.4</v>
      </c>
      <c r="Y274">
        <v>134.4</v>
      </c>
      <c r="Z274">
        <v>149.6</v>
      </c>
      <c r="AA274">
        <v>158.4</v>
      </c>
      <c r="AB274">
        <v>196</v>
      </c>
      <c r="AC274">
        <v>199.2</v>
      </c>
      <c r="AD274">
        <v>202</v>
      </c>
      <c r="AE274">
        <v>203.6</v>
      </c>
      <c r="AF274">
        <v>207.2</v>
      </c>
      <c r="AG274">
        <v>194.4</v>
      </c>
      <c r="AH274">
        <v>202.4</v>
      </c>
      <c r="AI274">
        <v>206.8</v>
      </c>
      <c r="AJ274">
        <v>208</v>
      </c>
      <c r="AK274">
        <v>180.8</v>
      </c>
      <c r="AL274">
        <v>171.6</v>
      </c>
      <c r="AM274">
        <v>166.8</v>
      </c>
      <c r="AN274">
        <v>163.6</v>
      </c>
      <c r="AO274">
        <v>156.4</v>
      </c>
      <c r="AP274">
        <v>76</v>
      </c>
      <c r="AQ274">
        <v>75</v>
      </c>
      <c r="AR274">
        <v>74</v>
      </c>
      <c r="AS274">
        <v>74</v>
      </c>
      <c r="AT274">
        <v>74</v>
      </c>
      <c r="AU274">
        <v>75</v>
      </c>
      <c r="AV274">
        <v>76</v>
      </c>
      <c r="AW274">
        <v>78</v>
      </c>
      <c r="AX274">
        <v>81</v>
      </c>
      <c r="AY274">
        <v>82</v>
      </c>
      <c r="AZ274">
        <v>87</v>
      </c>
      <c r="BA274">
        <v>90</v>
      </c>
      <c r="BB274">
        <v>86</v>
      </c>
      <c r="BC274">
        <v>87</v>
      </c>
      <c r="BD274">
        <v>88</v>
      </c>
      <c r="BE274">
        <v>87</v>
      </c>
      <c r="BF274">
        <v>87</v>
      </c>
      <c r="BG274">
        <v>85</v>
      </c>
      <c r="BH274">
        <v>82</v>
      </c>
      <c r="BI274">
        <v>79</v>
      </c>
      <c r="BJ274">
        <v>77</v>
      </c>
      <c r="BK274">
        <v>77</v>
      </c>
      <c r="BL274">
        <v>76</v>
      </c>
      <c r="BM274">
        <v>76</v>
      </c>
      <c r="BN274">
        <v>2.1556549999999999</v>
      </c>
      <c r="BO274">
        <v>3.3383479999999999</v>
      </c>
      <c r="BP274">
        <v>3.4188770000000002</v>
      </c>
      <c r="BQ274">
        <v>2.606163</v>
      </c>
      <c r="BR274">
        <v>0.96307370000000003</v>
      </c>
      <c r="BS274">
        <v>-6.0142500000000002E-2</v>
      </c>
      <c r="BT274">
        <v>-0.66007229999999995</v>
      </c>
      <c r="BU274">
        <v>0.60307310000000003</v>
      </c>
      <c r="BV274">
        <v>-0.44029239999999997</v>
      </c>
      <c r="BW274">
        <v>-0.81784060000000003</v>
      </c>
      <c r="BX274">
        <v>-1.824066</v>
      </c>
      <c r="BY274">
        <v>1.0186459999999999</v>
      </c>
      <c r="BZ274">
        <v>1.402847</v>
      </c>
      <c r="CA274">
        <v>5.7630160000000004</v>
      </c>
      <c r="CB274">
        <v>14.793699999999999</v>
      </c>
      <c r="CC274">
        <v>13.331630000000001</v>
      </c>
      <c r="CD274">
        <v>13.23143</v>
      </c>
      <c r="CE274">
        <v>14.686070000000001</v>
      </c>
      <c r="CF274">
        <v>8.5331119999999991</v>
      </c>
      <c r="CG274">
        <v>3.3538670000000002</v>
      </c>
      <c r="CH274">
        <v>2.3979029999999999</v>
      </c>
      <c r="CI274">
        <v>-2.6028440000000002</v>
      </c>
      <c r="CJ274">
        <v>-0.91252140000000004</v>
      </c>
      <c r="CK274">
        <v>1.4694670000000001</v>
      </c>
      <c r="CL274">
        <v>35.999780000000001</v>
      </c>
      <c r="CM274">
        <v>36.21311</v>
      </c>
      <c r="CN274">
        <v>29.67699</v>
      </c>
      <c r="CO274">
        <v>25.243600000000001</v>
      </c>
      <c r="CP274">
        <v>23.32245</v>
      </c>
      <c r="CQ274">
        <v>9.279083</v>
      </c>
      <c r="CR274">
        <v>17.48676</v>
      </c>
      <c r="CS274">
        <v>8.1904489999999992</v>
      </c>
      <c r="CT274">
        <v>6.1601340000000002</v>
      </c>
      <c r="CU274">
        <v>11.5037</v>
      </c>
      <c r="CV274" s="25">
        <v>7.0891590000000004</v>
      </c>
      <c r="CW274" s="25">
        <v>1.6516120000000001</v>
      </c>
      <c r="CX274" s="25">
        <v>3.311709</v>
      </c>
      <c r="CY274">
        <v>6.6693879999999996</v>
      </c>
      <c r="CZ274">
        <v>28.18637</v>
      </c>
      <c r="DA274">
        <v>26.96245</v>
      </c>
      <c r="DB274">
        <v>30.58306</v>
      </c>
      <c r="DC274">
        <v>39.678980000000003</v>
      </c>
      <c r="DD274">
        <v>21.404070000000001</v>
      </c>
      <c r="DE274">
        <v>12.52491</v>
      </c>
      <c r="DF274">
        <v>10.64831</v>
      </c>
      <c r="DG274" s="25">
        <v>2.8194430000000001</v>
      </c>
      <c r="DH274">
        <v>1.8244469999999999</v>
      </c>
      <c r="DI274">
        <v>2.5849069999999998</v>
      </c>
    </row>
    <row r="275" spans="1:113" x14ac:dyDescent="0.25">
      <c r="A275" t="str">
        <f t="shared" si="4"/>
        <v>All_All_Yes_All_All_200 kW and above_44063</v>
      </c>
      <c r="B275" t="s">
        <v>155</v>
      </c>
      <c r="C275" t="s">
        <v>228</v>
      </c>
      <c r="D275" t="s">
        <v>2</v>
      </c>
      <c r="E275" t="s">
        <v>2</v>
      </c>
      <c r="F275" t="s">
        <v>207</v>
      </c>
      <c r="G275" t="s">
        <v>2</v>
      </c>
      <c r="H275" t="s">
        <v>2</v>
      </c>
      <c r="I275" t="s">
        <v>39</v>
      </c>
      <c r="J275" s="11">
        <v>44063</v>
      </c>
      <c r="K275">
        <v>15</v>
      </c>
      <c r="L275">
        <v>18</v>
      </c>
      <c r="M275">
        <v>1</v>
      </c>
      <c r="N275">
        <v>0</v>
      </c>
      <c r="O275">
        <v>0</v>
      </c>
      <c r="P275">
        <v>0</v>
      </c>
      <c r="Q275">
        <v>0</v>
      </c>
      <c r="R275">
        <v>147.6</v>
      </c>
      <c r="S275">
        <v>141.6</v>
      </c>
      <c r="T275">
        <v>132.80000000000001</v>
      </c>
      <c r="U275">
        <v>128.80000000000001</v>
      </c>
      <c r="V275">
        <v>126</v>
      </c>
      <c r="W275">
        <v>127.6</v>
      </c>
      <c r="X275">
        <v>120.4</v>
      </c>
      <c r="Y275">
        <v>139.6</v>
      </c>
      <c r="Z275">
        <v>150.4</v>
      </c>
      <c r="AA275">
        <v>161.19999999999999</v>
      </c>
      <c r="AB275">
        <v>174.8</v>
      </c>
      <c r="AC275">
        <v>184</v>
      </c>
      <c r="AD275">
        <v>190.4</v>
      </c>
      <c r="AE275">
        <v>202.8</v>
      </c>
      <c r="AF275">
        <v>214.8</v>
      </c>
      <c r="AG275">
        <v>208.8</v>
      </c>
      <c r="AH275">
        <v>178.4</v>
      </c>
      <c r="AI275">
        <v>180</v>
      </c>
      <c r="AJ275">
        <v>159.6</v>
      </c>
      <c r="AK275">
        <v>159.19999999999999</v>
      </c>
      <c r="AL275">
        <v>161.6</v>
      </c>
      <c r="AM275">
        <v>154.4</v>
      </c>
      <c r="AN275">
        <v>152.80000000000001</v>
      </c>
      <c r="AO275">
        <v>145.19999999999999</v>
      </c>
      <c r="AP275">
        <v>75</v>
      </c>
      <c r="AQ275">
        <v>75</v>
      </c>
      <c r="AR275">
        <v>75</v>
      </c>
      <c r="AS275">
        <v>74</v>
      </c>
      <c r="AT275">
        <v>74</v>
      </c>
      <c r="AU275">
        <v>74</v>
      </c>
      <c r="AV275">
        <v>74</v>
      </c>
      <c r="AW275">
        <v>77</v>
      </c>
      <c r="AX275">
        <v>79</v>
      </c>
      <c r="AY275">
        <v>82</v>
      </c>
      <c r="AZ275">
        <v>86</v>
      </c>
      <c r="BA275">
        <v>87</v>
      </c>
      <c r="BB275">
        <v>85</v>
      </c>
      <c r="BC275">
        <v>87</v>
      </c>
      <c r="BD275">
        <v>87</v>
      </c>
      <c r="BE275">
        <v>85</v>
      </c>
      <c r="BF275">
        <v>83</v>
      </c>
      <c r="BG275">
        <v>80</v>
      </c>
      <c r="BH275">
        <v>78</v>
      </c>
      <c r="BI275">
        <v>76</v>
      </c>
      <c r="BJ275">
        <v>76</v>
      </c>
      <c r="BK275">
        <v>76</v>
      </c>
      <c r="BL275">
        <v>76</v>
      </c>
      <c r="BM275">
        <v>76</v>
      </c>
      <c r="BN275">
        <v>2.0091709999999998</v>
      </c>
      <c r="BO275">
        <v>3.3383479999999999</v>
      </c>
      <c r="BP275">
        <v>4.0155029999999998</v>
      </c>
      <c r="BQ275">
        <v>2.6061709999999998</v>
      </c>
      <c r="BR275">
        <v>0.96307370000000003</v>
      </c>
      <c r="BS275">
        <v>0.37277979999999999</v>
      </c>
      <c r="BT275">
        <v>-0.11959839999999999</v>
      </c>
      <c r="BU275">
        <v>0.42753600000000003</v>
      </c>
      <c r="BV275">
        <v>-0.88006589999999996</v>
      </c>
      <c r="BW275">
        <v>-0.81782529999999998</v>
      </c>
      <c r="BX275">
        <v>-1.6681820000000001</v>
      </c>
      <c r="BY275">
        <v>0.65274049999999995</v>
      </c>
      <c r="BZ275">
        <v>1.3175349999999999</v>
      </c>
      <c r="CA275">
        <v>5.7629999999999999</v>
      </c>
      <c r="CB275">
        <v>14.61697</v>
      </c>
      <c r="CC275">
        <v>12.57526</v>
      </c>
      <c r="CD275">
        <v>11.955859999999999</v>
      </c>
      <c r="CE275">
        <v>11.11487</v>
      </c>
      <c r="CF275">
        <v>4.9868620000000004</v>
      </c>
      <c r="CG275">
        <v>2.1756899999999999</v>
      </c>
      <c r="CH275">
        <v>1.59938</v>
      </c>
      <c r="CI275">
        <v>-2.2786870000000001</v>
      </c>
      <c r="CJ275">
        <v>-0.91250609999999999</v>
      </c>
      <c r="CK275">
        <v>1.4694670000000001</v>
      </c>
      <c r="CL275">
        <v>23.730589999999999</v>
      </c>
      <c r="CM275">
        <v>31.462340000000001</v>
      </c>
      <c r="CN275">
        <v>29.26839</v>
      </c>
      <c r="CO275">
        <v>22.351379999999999</v>
      </c>
      <c r="CP275">
        <v>16.435359999999999</v>
      </c>
      <c r="CQ275">
        <v>3.7399079999999998</v>
      </c>
      <c r="CR275">
        <v>8.9833390000000009</v>
      </c>
      <c r="CS275">
        <v>3.7396500000000001</v>
      </c>
      <c r="CT275">
        <v>3.9172739999999999</v>
      </c>
      <c r="CU275">
        <v>2.5354510000000001</v>
      </c>
      <c r="CV275" s="25">
        <v>0.91362270000000001</v>
      </c>
      <c r="CW275" s="25">
        <v>0.36971949999999998</v>
      </c>
      <c r="CX275" s="25">
        <v>0.942689</v>
      </c>
      <c r="CY275">
        <v>2.6913860000000001</v>
      </c>
      <c r="CZ275">
        <v>24.813800000000001</v>
      </c>
      <c r="DA275">
        <v>18.96538</v>
      </c>
      <c r="DB275">
        <v>19.466950000000001</v>
      </c>
      <c r="DC275">
        <v>23.831320000000002</v>
      </c>
      <c r="DD275">
        <v>11.16948</v>
      </c>
      <c r="DE275">
        <v>6.2114349999999998</v>
      </c>
      <c r="DF275">
        <v>3.7894420000000002</v>
      </c>
      <c r="DG275" s="25">
        <v>1.2701089999999999</v>
      </c>
      <c r="DH275">
        <v>0.7695649</v>
      </c>
      <c r="DI275">
        <v>2.1398990000000002</v>
      </c>
    </row>
    <row r="276" spans="1:113" x14ac:dyDescent="0.25">
      <c r="A276" t="str">
        <f t="shared" si="4"/>
        <v>All_All_Yes_All_All_200 kW and above_44079</v>
      </c>
      <c r="B276" t="s">
        <v>155</v>
      </c>
      <c r="C276" t="s">
        <v>228</v>
      </c>
      <c r="D276" t="s">
        <v>2</v>
      </c>
      <c r="E276" t="s">
        <v>2</v>
      </c>
      <c r="F276" t="s">
        <v>207</v>
      </c>
      <c r="G276" t="s">
        <v>2</v>
      </c>
      <c r="H276" t="s">
        <v>2</v>
      </c>
      <c r="I276" t="s">
        <v>39</v>
      </c>
      <c r="J276" s="11">
        <v>44079</v>
      </c>
      <c r="K276">
        <v>15</v>
      </c>
      <c r="L276">
        <v>18</v>
      </c>
      <c r="M276">
        <v>1</v>
      </c>
      <c r="N276">
        <v>0</v>
      </c>
      <c r="O276">
        <v>0</v>
      </c>
      <c r="P276">
        <v>0</v>
      </c>
      <c r="Q276">
        <v>0</v>
      </c>
      <c r="R276">
        <v>136.80000000000001</v>
      </c>
      <c r="S276">
        <v>130.80000000000001</v>
      </c>
      <c r="T276">
        <v>127.2</v>
      </c>
      <c r="U276">
        <v>117.2</v>
      </c>
      <c r="V276">
        <v>114.8</v>
      </c>
      <c r="W276">
        <v>109.6</v>
      </c>
      <c r="X276">
        <v>108</v>
      </c>
      <c r="Y276">
        <v>112.8</v>
      </c>
      <c r="Z276">
        <v>150.4</v>
      </c>
      <c r="AA276">
        <v>179.2</v>
      </c>
      <c r="AB276">
        <v>199.2</v>
      </c>
      <c r="AC276">
        <v>188</v>
      </c>
      <c r="AD276">
        <v>215.6</v>
      </c>
      <c r="AE276">
        <v>247.6</v>
      </c>
      <c r="AF276">
        <v>239.6</v>
      </c>
      <c r="AG276">
        <v>215.2</v>
      </c>
      <c r="AH276">
        <v>224</v>
      </c>
      <c r="AI276">
        <v>235.6</v>
      </c>
      <c r="AJ276">
        <v>235.2</v>
      </c>
      <c r="AK276">
        <v>232</v>
      </c>
      <c r="AL276">
        <v>240.8</v>
      </c>
      <c r="AM276">
        <v>243.2</v>
      </c>
      <c r="AN276">
        <v>237.2</v>
      </c>
      <c r="AO276">
        <v>221.2</v>
      </c>
      <c r="AP276">
        <v>74</v>
      </c>
      <c r="AQ276">
        <v>73</v>
      </c>
      <c r="AR276">
        <v>73</v>
      </c>
      <c r="AS276">
        <v>72</v>
      </c>
      <c r="AT276">
        <v>71</v>
      </c>
      <c r="AU276">
        <v>71</v>
      </c>
      <c r="AV276">
        <v>71</v>
      </c>
      <c r="AW276">
        <v>74</v>
      </c>
      <c r="AX276">
        <v>78</v>
      </c>
      <c r="AY276">
        <v>84</v>
      </c>
      <c r="AZ276">
        <v>83</v>
      </c>
      <c r="BA276">
        <v>85</v>
      </c>
      <c r="BB276">
        <v>93</v>
      </c>
      <c r="BC276">
        <v>99</v>
      </c>
      <c r="BD276">
        <v>102</v>
      </c>
      <c r="BE276">
        <v>103</v>
      </c>
      <c r="BF276">
        <v>102</v>
      </c>
      <c r="BG276">
        <v>100</v>
      </c>
      <c r="BH276">
        <v>88</v>
      </c>
      <c r="BI276">
        <v>82</v>
      </c>
      <c r="BJ276">
        <v>81</v>
      </c>
      <c r="BK276">
        <v>81</v>
      </c>
      <c r="BL276">
        <v>80</v>
      </c>
      <c r="BM276">
        <v>78</v>
      </c>
      <c r="BN276">
        <v>1.8626860000000001</v>
      </c>
      <c r="BO276">
        <v>2.7358250000000002</v>
      </c>
      <c r="BP276">
        <v>2.8222659999999999</v>
      </c>
      <c r="BQ276">
        <v>2.2239990000000001</v>
      </c>
      <c r="BR276">
        <v>2.3665769999999999</v>
      </c>
      <c r="BS276">
        <v>1.6715770000000001</v>
      </c>
      <c r="BT276">
        <v>0.69113159999999996</v>
      </c>
      <c r="BU276">
        <v>-9.9067699999999995E-2</v>
      </c>
      <c r="BV276">
        <v>-1.0999300000000001</v>
      </c>
      <c r="BW276">
        <v>-0.73815920000000002</v>
      </c>
      <c r="BX276">
        <v>-1.200531</v>
      </c>
      <c r="BY276">
        <v>0.40878300000000001</v>
      </c>
      <c r="BZ276">
        <v>2.0001069999999999</v>
      </c>
      <c r="CA276">
        <v>7.2484130000000002</v>
      </c>
      <c r="CB276">
        <v>17.26765</v>
      </c>
      <c r="CC276">
        <v>19.382709999999999</v>
      </c>
      <c r="CD276">
        <v>18.014849999999999</v>
      </c>
      <c r="CE276">
        <v>25.399660000000001</v>
      </c>
      <c r="CF276">
        <v>13.85252</v>
      </c>
      <c r="CG276">
        <v>4.5320429999999998</v>
      </c>
      <c r="CH276">
        <v>5.5919949999999998</v>
      </c>
      <c r="CI276">
        <v>-3.899521</v>
      </c>
      <c r="CJ276">
        <v>-1.403259</v>
      </c>
      <c r="CK276">
        <v>1.78244</v>
      </c>
      <c r="CL276">
        <v>52.279420000000002</v>
      </c>
      <c r="CM276">
        <v>50.590220000000002</v>
      </c>
      <c r="CN276">
        <v>46.991500000000002</v>
      </c>
      <c r="CO276">
        <v>42.334350000000001</v>
      </c>
      <c r="CP276">
        <v>42.847760000000001</v>
      </c>
      <c r="CQ276">
        <v>18.583729999999999</v>
      </c>
      <c r="CR276">
        <v>22.937899999999999</v>
      </c>
      <c r="CS276">
        <v>19.495139999999999</v>
      </c>
      <c r="CT276">
        <v>6.4664409999999997</v>
      </c>
      <c r="CU276">
        <v>14.00911</v>
      </c>
      <c r="CV276" s="25">
        <v>62.789180000000002</v>
      </c>
      <c r="CW276" s="25">
        <v>17.819790000000001</v>
      </c>
      <c r="CX276" s="25">
        <v>8.5453930000000007</v>
      </c>
      <c r="CY276">
        <v>25.14254</v>
      </c>
      <c r="CZ276">
        <v>117.759</v>
      </c>
      <c r="DA276">
        <v>122.2662</v>
      </c>
      <c r="DB276">
        <v>123.6623</v>
      </c>
      <c r="DC276">
        <v>223.7449</v>
      </c>
      <c r="DD276">
        <v>86.519559999999998</v>
      </c>
      <c r="DE276">
        <v>31.028220000000001</v>
      </c>
      <c r="DF276">
        <v>26.794049999999999</v>
      </c>
      <c r="DG276" s="25">
        <v>10.594390000000001</v>
      </c>
      <c r="DH276">
        <v>3.825224</v>
      </c>
      <c r="DI276">
        <v>6.5280800000000001</v>
      </c>
    </row>
    <row r="277" spans="1:113" x14ac:dyDescent="0.25">
      <c r="A277" t="str">
        <f t="shared" si="4"/>
        <v>All_All_Yes_All_All_200 kW and above_44080</v>
      </c>
      <c r="B277" t="s">
        <v>155</v>
      </c>
      <c r="C277" t="s">
        <v>228</v>
      </c>
      <c r="D277" t="s">
        <v>2</v>
      </c>
      <c r="E277" t="s">
        <v>2</v>
      </c>
      <c r="F277" t="s">
        <v>207</v>
      </c>
      <c r="G277" t="s">
        <v>2</v>
      </c>
      <c r="H277" t="s">
        <v>2</v>
      </c>
      <c r="I277" t="s">
        <v>39</v>
      </c>
      <c r="J277" s="11">
        <v>44080</v>
      </c>
      <c r="K277">
        <v>15</v>
      </c>
      <c r="L277">
        <v>18</v>
      </c>
      <c r="M277">
        <v>1</v>
      </c>
      <c r="N277">
        <v>0</v>
      </c>
      <c r="O277">
        <v>0</v>
      </c>
      <c r="P277">
        <v>0</v>
      </c>
      <c r="Q277">
        <v>0</v>
      </c>
      <c r="R277">
        <v>211.2</v>
      </c>
      <c r="S277">
        <v>208.4</v>
      </c>
      <c r="T277">
        <v>200.4</v>
      </c>
      <c r="U277">
        <v>184.4</v>
      </c>
      <c r="V277">
        <v>176.4</v>
      </c>
      <c r="W277">
        <v>164.8</v>
      </c>
      <c r="X277">
        <v>164.8</v>
      </c>
      <c r="Y277">
        <v>178.4</v>
      </c>
      <c r="Z277">
        <v>206</v>
      </c>
      <c r="AA277">
        <v>224.8</v>
      </c>
      <c r="AB277">
        <v>242.8</v>
      </c>
      <c r="AC277">
        <v>239.6</v>
      </c>
      <c r="AD277">
        <v>218.4</v>
      </c>
      <c r="AE277">
        <v>200.8</v>
      </c>
      <c r="AF277">
        <v>201.6</v>
      </c>
      <c r="AG277">
        <v>198.4</v>
      </c>
      <c r="AH277">
        <v>208.4</v>
      </c>
      <c r="AI277">
        <v>209.2</v>
      </c>
      <c r="AJ277">
        <v>208</v>
      </c>
      <c r="AK277">
        <v>207.2</v>
      </c>
      <c r="AL277">
        <v>213.2</v>
      </c>
      <c r="AM277">
        <v>206</v>
      </c>
      <c r="AN277">
        <v>202.8</v>
      </c>
      <c r="AO277">
        <v>190</v>
      </c>
      <c r="AP277">
        <v>76</v>
      </c>
      <c r="AQ277">
        <v>77</v>
      </c>
      <c r="AR277">
        <v>77</v>
      </c>
      <c r="AS277">
        <v>76</v>
      </c>
      <c r="AT277">
        <v>76</v>
      </c>
      <c r="AU277">
        <v>75</v>
      </c>
      <c r="AV277">
        <v>76</v>
      </c>
      <c r="AW277">
        <v>80</v>
      </c>
      <c r="AX277">
        <v>87</v>
      </c>
      <c r="AY277">
        <v>91</v>
      </c>
      <c r="AZ277">
        <v>98</v>
      </c>
      <c r="BA277">
        <v>98</v>
      </c>
      <c r="BB277">
        <v>101</v>
      </c>
      <c r="BC277">
        <v>104</v>
      </c>
      <c r="BD277">
        <v>102</v>
      </c>
      <c r="BE277">
        <v>101</v>
      </c>
      <c r="BF277">
        <v>99</v>
      </c>
      <c r="BG277">
        <v>92</v>
      </c>
      <c r="BH277">
        <v>87</v>
      </c>
      <c r="BI277">
        <v>87</v>
      </c>
      <c r="BJ277">
        <v>84</v>
      </c>
      <c r="BK277">
        <v>83</v>
      </c>
      <c r="BL277">
        <v>84</v>
      </c>
      <c r="BM277">
        <v>83</v>
      </c>
      <c r="BN277">
        <v>6.167389</v>
      </c>
      <c r="BO277">
        <v>6.2296449999999997</v>
      </c>
      <c r="BP277">
        <v>6.6806029999999996</v>
      </c>
      <c r="BQ277">
        <v>3.8508300000000002</v>
      </c>
      <c r="BR277">
        <v>0.516571</v>
      </c>
      <c r="BS277">
        <v>3.6231840000000002</v>
      </c>
      <c r="BT277">
        <v>5.8212300000000002E-2</v>
      </c>
      <c r="BU277">
        <v>-1.796387</v>
      </c>
      <c r="BV277">
        <v>-0.97491459999999996</v>
      </c>
      <c r="BW277">
        <v>0.45932010000000001</v>
      </c>
      <c r="BX277">
        <v>-0.95962519999999996</v>
      </c>
      <c r="BY277">
        <v>1.00322</v>
      </c>
      <c r="BZ277">
        <v>0.86625669999999999</v>
      </c>
      <c r="CA277">
        <v>3.2010350000000001</v>
      </c>
      <c r="CB277">
        <v>8.3848570000000002</v>
      </c>
      <c r="CC277">
        <v>11.14748</v>
      </c>
      <c r="CD277">
        <v>9.6802519999999994</v>
      </c>
      <c r="CE277">
        <v>10.47551</v>
      </c>
      <c r="CF277">
        <v>9.8478390000000005</v>
      </c>
      <c r="CG277">
        <v>5.3684690000000002</v>
      </c>
      <c r="CH277">
        <v>7.5469670000000004</v>
      </c>
      <c r="CI277">
        <v>-3.100876</v>
      </c>
      <c r="CJ277">
        <v>-2.0293730000000001</v>
      </c>
      <c r="CK277">
        <v>1.889297</v>
      </c>
      <c r="CL277">
        <v>4.4821499999999999</v>
      </c>
      <c r="CM277">
        <v>5.892055</v>
      </c>
      <c r="CN277">
        <v>5.6254900000000001</v>
      </c>
      <c r="CO277">
        <v>4.6339810000000003</v>
      </c>
      <c r="CP277">
        <v>4.4128780000000001</v>
      </c>
      <c r="CQ277">
        <v>4.3264050000000003</v>
      </c>
      <c r="CR277">
        <v>3.273304</v>
      </c>
      <c r="CS277">
        <v>2.5100910000000001</v>
      </c>
      <c r="CT277">
        <v>2.0140310000000001</v>
      </c>
      <c r="CU277">
        <v>3.1135950000000001</v>
      </c>
      <c r="CV277" s="25">
        <v>13.234299999999999</v>
      </c>
      <c r="CW277" s="25">
        <v>2.6507369999999999</v>
      </c>
      <c r="CX277" s="25">
        <v>2.6694939999999998</v>
      </c>
      <c r="CY277">
        <v>12.307930000000001</v>
      </c>
      <c r="CZ277">
        <v>60.080889999999997</v>
      </c>
      <c r="DA277">
        <v>57.01202</v>
      </c>
      <c r="DB277">
        <v>62.882689999999997</v>
      </c>
      <c r="DC277">
        <v>65.743579999999994</v>
      </c>
      <c r="DD277">
        <v>51.38</v>
      </c>
      <c r="DE277">
        <v>84.332989999999995</v>
      </c>
      <c r="DF277">
        <v>88.469579999999993</v>
      </c>
      <c r="DG277" s="25">
        <v>4.8606379999999998</v>
      </c>
      <c r="DH277">
        <v>5.0326399999999998</v>
      </c>
      <c r="DI277">
        <v>6.3486310000000001</v>
      </c>
    </row>
    <row r="278" spans="1:113" x14ac:dyDescent="0.25">
      <c r="A278" t="str">
        <f t="shared" si="4"/>
        <v>All_All_Yes_All_All_200 kW and above_44081</v>
      </c>
      <c r="B278" t="s">
        <v>155</v>
      </c>
      <c r="C278" t="s">
        <v>228</v>
      </c>
      <c r="D278" t="s">
        <v>2</v>
      </c>
      <c r="E278" t="s">
        <v>2</v>
      </c>
      <c r="F278" t="s">
        <v>207</v>
      </c>
      <c r="G278" t="s">
        <v>2</v>
      </c>
      <c r="H278" t="s">
        <v>2</v>
      </c>
      <c r="I278" t="s">
        <v>39</v>
      </c>
      <c r="J278" s="11">
        <v>44081</v>
      </c>
      <c r="K278">
        <v>15</v>
      </c>
      <c r="L278">
        <v>18</v>
      </c>
      <c r="M278">
        <v>1</v>
      </c>
      <c r="N278">
        <v>0</v>
      </c>
      <c r="O278">
        <v>0</v>
      </c>
      <c r="P278">
        <v>0</v>
      </c>
      <c r="Q278">
        <v>0</v>
      </c>
      <c r="R278">
        <v>179.6</v>
      </c>
      <c r="S278">
        <v>172.8</v>
      </c>
      <c r="T278">
        <v>170</v>
      </c>
      <c r="U278">
        <v>160.4</v>
      </c>
      <c r="V278">
        <v>155.19999999999999</v>
      </c>
      <c r="W278">
        <v>146.80000000000001</v>
      </c>
      <c r="X278">
        <v>149.19999999999999</v>
      </c>
      <c r="Y278">
        <v>155.19999999999999</v>
      </c>
      <c r="Z278">
        <v>165.2</v>
      </c>
      <c r="AA278">
        <v>175.6</v>
      </c>
      <c r="AB278">
        <v>181.6</v>
      </c>
      <c r="AC278">
        <v>186</v>
      </c>
      <c r="AD278">
        <v>168.4</v>
      </c>
      <c r="AE278">
        <v>169.2</v>
      </c>
      <c r="AF278">
        <v>164.4</v>
      </c>
      <c r="AG278">
        <v>166</v>
      </c>
      <c r="AH278">
        <v>157.19999999999999</v>
      </c>
      <c r="AI278">
        <v>162.80000000000001</v>
      </c>
      <c r="AJ278">
        <v>151.19999999999999</v>
      </c>
      <c r="AK278">
        <v>149.6</v>
      </c>
      <c r="AL278">
        <v>149.19999999999999</v>
      </c>
      <c r="AM278">
        <v>142</v>
      </c>
      <c r="AN278">
        <v>139.19999999999999</v>
      </c>
      <c r="AO278">
        <v>129.6</v>
      </c>
      <c r="AP278">
        <v>81</v>
      </c>
      <c r="AQ278">
        <v>80</v>
      </c>
      <c r="AR278">
        <v>79</v>
      </c>
      <c r="AS278">
        <v>78</v>
      </c>
      <c r="AT278">
        <v>77</v>
      </c>
      <c r="AU278">
        <v>75</v>
      </c>
      <c r="AV278">
        <v>75</v>
      </c>
      <c r="AW278">
        <v>76</v>
      </c>
      <c r="AX278">
        <v>78</v>
      </c>
      <c r="AY278">
        <v>78</v>
      </c>
      <c r="AZ278">
        <v>80</v>
      </c>
      <c r="BA278">
        <v>82</v>
      </c>
      <c r="BB278">
        <v>82</v>
      </c>
      <c r="BC278">
        <v>81</v>
      </c>
      <c r="BD278">
        <v>80</v>
      </c>
      <c r="BE278">
        <v>79</v>
      </c>
      <c r="BF278">
        <v>80</v>
      </c>
      <c r="BG278">
        <v>77</v>
      </c>
      <c r="BH278">
        <v>76</v>
      </c>
      <c r="BI278">
        <v>74</v>
      </c>
      <c r="BJ278">
        <v>73</v>
      </c>
      <c r="BK278">
        <v>73</v>
      </c>
      <c r="BL278">
        <v>73</v>
      </c>
      <c r="BM278">
        <v>73</v>
      </c>
      <c r="BN278">
        <v>6.899826</v>
      </c>
      <c r="BO278">
        <v>7.1334229999999996</v>
      </c>
      <c r="BP278">
        <v>7.873856</v>
      </c>
      <c r="BQ278">
        <v>4.2330019999999999</v>
      </c>
      <c r="BR278">
        <v>4.8751799999999998E-2</v>
      </c>
      <c r="BS278">
        <v>3.6231840000000002</v>
      </c>
      <c r="BT278">
        <v>0.32846069999999999</v>
      </c>
      <c r="BU278">
        <v>-2.4985200000000001</v>
      </c>
      <c r="BV278">
        <v>-2.9538880000000001</v>
      </c>
      <c r="BW278">
        <v>-5.8578499999999999E-2</v>
      </c>
      <c r="BX278">
        <v>1.8463290000000001</v>
      </c>
      <c r="BY278">
        <v>-0.94837950000000004</v>
      </c>
      <c r="BZ278">
        <v>-0.75488279999999996</v>
      </c>
      <c r="CA278">
        <v>0.35400389999999998</v>
      </c>
      <c r="CB278">
        <v>4.497223</v>
      </c>
      <c r="CC278">
        <v>2.8272400000000002</v>
      </c>
      <c r="CD278">
        <v>3.6212620000000002</v>
      </c>
      <c r="CE278">
        <v>-0.23808289999999999</v>
      </c>
      <c r="CF278">
        <v>9.5611600000000005E-2</v>
      </c>
      <c r="CG278">
        <v>0.26304630000000001</v>
      </c>
      <c r="CH278">
        <v>-1.2367710000000001</v>
      </c>
      <c r="CI278">
        <v>0.1407928</v>
      </c>
      <c r="CJ278">
        <v>-0.67982480000000001</v>
      </c>
      <c r="CK278">
        <v>0.32437129999999997</v>
      </c>
      <c r="CL278">
        <v>30.279170000000001</v>
      </c>
      <c r="CM278">
        <v>35.407620000000001</v>
      </c>
      <c r="CN278">
        <v>26.340890000000002</v>
      </c>
      <c r="CO278">
        <v>18.289490000000001</v>
      </c>
      <c r="CP278">
        <v>12.578810000000001</v>
      </c>
      <c r="CQ278">
        <v>6.4602519999999997</v>
      </c>
      <c r="CR278">
        <v>7.9461729999999999</v>
      </c>
      <c r="CS278">
        <v>3.1439659999999998</v>
      </c>
      <c r="CT278">
        <v>2.4746769999999998</v>
      </c>
      <c r="CU278">
        <v>2.871432</v>
      </c>
      <c r="CV278" s="25">
        <v>16.163730000000001</v>
      </c>
      <c r="CW278" s="25">
        <v>9.6324459999999998</v>
      </c>
      <c r="CX278" s="25">
        <v>6.5377029999999996</v>
      </c>
      <c r="CY278">
        <v>9.2147939999999995</v>
      </c>
      <c r="CZ278">
        <v>7.0989599999999999</v>
      </c>
      <c r="DA278">
        <v>7.8616260000000002</v>
      </c>
      <c r="DB278">
        <v>9.7425160000000002</v>
      </c>
      <c r="DC278">
        <v>20.798369999999998</v>
      </c>
      <c r="DD278">
        <v>46.921790000000001</v>
      </c>
      <c r="DE278">
        <v>40.752389999999998</v>
      </c>
      <c r="DF278">
        <v>23.1968</v>
      </c>
      <c r="DG278" s="25">
        <v>2.1131190000000002</v>
      </c>
      <c r="DH278">
        <v>1.285172</v>
      </c>
      <c r="DI278">
        <v>2.1967590000000001</v>
      </c>
    </row>
    <row r="279" spans="1:113" x14ac:dyDescent="0.25">
      <c r="A279" t="str">
        <f t="shared" si="4"/>
        <v>All_All_Yes_All_All_200 kW and above_44104</v>
      </c>
      <c r="B279" t="s">
        <v>155</v>
      </c>
      <c r="C279" t="s">
        <v>228</v>
      </c>
      <c r="D279" t="s">
        <v>2</v>
      </c>
      <c r="E279" t="s">
        <v>2</v>
      </c>
      <c r="F279" t="s">
        <v>207</v>
      </c>
      <c r="G279" t="s">
        <v>2</v>
      </c>
      <c r="H279" t="s">
        <v>2</v>
      </c>
      <c r="I279" t="s">
        <v>39</v>
      </c>
      <c r="J279" s="11">
        <v>44104</v>
      </c>
      <c r="K279">
        <v>15</v>
      </c>
      <c r="L279">
        <v>18</v>
      </c>
      <c r="M279">
        <v>1</v>
      </c>
      <c r="N279">
        <v>0</v>
      </c>
      <c r="O279">
        <v>0</v>
      </c>
      <c r="P279">
        <v>0</v>
      </c>
      <c r="Q279">
        <v>0</v>
      </c>
      <c r="R279">
        <v>116.4</v>
      </c>
      <c r="S279">
        <v>108</v>
      </c>
      <c r="T279">
        <v>101.2</v>
      </c>
      <c r="U279">
        <v>92</v>
      </c>
      <c r="V279">
        <v>86.4</v>
      </c>
      <c r="W279">
        <v>79.599999999999994</v>
      </c>
      <c r="X279">
        <v>82.4</v>
      </c>
      <c r="Y279">
        <v>84</v>
      </c>
      <c r="Z279">
        <v>95.6</v>
      </c>
      <c r="AA279">
        <v>110.4</v>
      </c>
      <c r="AB279">
        <v>134</v>
      </c>
      <c r="AC279">
        <v>152.4</v>
      </c>
      <c r="AD279">
        <v>162.80000000000001</v>
      </c>
      <c r="AE279">
        <v>163.6</v>
      </c>
      <c r="AF279">
        <v>171.6</v>
      </c>
      <c r="AG279">
        <v>176</v>
      </c>
      <c r="AH279">
        <v>163.19999999999999</v>
      </c>
      <c r="AI279">
        <v>162</v>
      </c>
      <c r="AJ279">
        <v>158.80000000000001</v>
      </c>
      <c r="AK279">
        <v>162</v>
      </c>
      <c r="AL279">
        <v>157.19999999999999</v>
      </c>
      <c r="AM279">
        <v>151.19999999999999</v>
      </c>
      <c r="AN279">
        <v>140.4</v>
      </c>
      <c r="AO279">
        <v>132.4</v>
      </c>
      <c r="AP279">
        <v>71</v>
      </c>
      <c r="AQ279">
        <v>71</v>
      </c>
      <c r="AR279">
        <v>70</v>
      </c>
      <c r="AS279">
        <v>69</v>
      </c>
      <c r="AT279">
        <v>69</v>
      </c>
      <c r="AU279">
        <v>68</v>
      </c>
      <c r="AV279">
        <v>69</v>
      </c>
      <c r="AW279">
        <v>72</v>
      </c>
      <c r="AX279">
        <v>78</v>
      </c>
      <c r="AY279">
        <v>86</v>
      </c>
      <c r="AZ279">
        <v>93</v>
      </c>
      <c r="BA279">
        <v>96</v>
      </c>
      <c r="BB279">
        <v>91</v>
      </c>
      <c r="BC279">
        <v>94</v>
      </c>
      <c r="BD279">
        <v>97</v>
      </c>
      <c r="BE279">
        <v>98</v>
      </c>
      <c r="BF279">
        <v>99</v>
      </c>
      <c r="BG279">
        <v>97</v>
      </c>
      <c r="BH279">
        <v>93</v>
      </c>
      <c r="BI279">
        <v>84</v>
      </c>
      <c r="BJ279">
        <v>83</v>
      </c>
      <c r="BK279">
        <v>80</v>
      </c>
      <c r="BL279">
        <v>75</v>
      </c>
      <c r="BM279">
        <v>74</v>
      </c>
      <c r="BN279">
        <v>1.4232100000000001</v>
      </c>
      <c r="BO279">
        <v>2.1333160000000002</v>
      </c>
      <c r="BP279">
        <v>1.0324169999999999</v>
      </c>
      <c r="BQ279">
        <v>1.8418270000000001</v>
      </c>
      <c r="BR279">
        <v>2.8344269999999998</v>
      </c>
      <c r="BS279">
        <v>2.1044999999999998</v>
      </c>
      <c r="BT279">
        <v>0.96136469999999996</v>
      </c>
      <c r="BU279">
        <v>-0.45013429999999999</v>
      </c>
      <c r="BV279">
        <v>-1.099945</v>
      </c>
      <c r="BW279">
        <v>-0.6584854</v>
      </c>
      <c r="BX279">
        <v>-2.7593839999999998</v>
      </c>
      <c r="BY279">
        <v>1.7505040000000001</v>
      </c>
      <c r="BZ279">
        <v>1.8294680000000001</v>
      </c>
      <c r="CA279">
        <v>6.6295010000000003</v>
      </c>
      <c r="CB279">
        <v>16.38409</v>
      </c>
      <c r="CC279">
        <v>17.49174</v>
      </c>
      <c r="CD279">
        <v>17.05817</v>
      </c>
      <c r="CE279">
        <v>23.256959999999999</v>
      </c>
      <c r="CF279">
        <v>18.285319999999999</v>
      </c>
      <c r="CG279">
        <v>5.3174900000000003</v>
      </c>
      <c r="CH279">
        <v>7.1890409999999996</v>
      </c>
      <c r="CI279">
        <v>-3.575348</v>
      </c>
      <c r="CJ279">
        <v>-0.78982540000000001</v>
      </c>
      <c r="CK279">
        <v>1.1564639999999999</v>
      </c>
      <c r="CL279">
        <v>74.193489999999997</v>
      </c>
      <c r="CM279">
        <v>79.266289999999998</v>
      </c>
      <c r="CN279">
        <v>65.248869999999997</v>
      </c>
      <c r="CO279">
        <v>56.77337</v>
      </c>
      <c r="CP279">
        <v>50.342939999999999</v>
      </c>
      <c r="CQ279">
        <v>15.46331</v>
      </c>
      <c r="CR279">
        <v>22.56073</v>
      </c>
      <c r="CS279">
        <v>13.25099</v>
      </c>
      <c r="CT279">
        <v>8.4489219999999996</v>
      </c>
      <c r="CU279">
        <v>8.5776439999999994</v>
      </c>
      <c r="CV279" s="25">
        <v>6.100835</v>
      </c>
      <c r="CW279" s="25">
        <v>1.550411</v>
      </c>
      <c r="CX279" s="25">
        <v>3.558109</v>
      </c>
      <c r="CY279">
        <v>10.503880000000001</v>
      </c>
      <c r="CZ279">
        <v>54.834420000000001</v>
      </c>
      <c r="DA279">
        <v>64.060850000000002</v>
      </c>
      <c r="DB279">
        <v>74.274619999999999</v>
      </c>
      <c r="DC279">
        <v>125.9919</v>
      </c>
      <c r="DD279">
        <v>98.324969999999993</v>
      </c>
      <c r="DE279">
        <v>27.19998</v>
      </c>
      <c r="DF279">
        <v>26.18102</v>
      </c>
      <c r="DG279" s="25">
        <v>3.8901460000000001</v>
      </c>
      <c r="DH279">
        <v>2.0458940000000001</v>
      </c>
      <c r="DI279">
        <v>6.2833560000000004</v>
      </c>
    </row>
    <row r="280" spans="1:113" x14ac:dyDescent="0.25">
      <c r="A280" t="str">
        <f t="shared" si="4"/>
        <v>All_All_Yes_All_All_200 kW and above_44105</v>
      </c>
      <c r="B280" t="s">
        <v>155</v>
      </c>
      <c r="C280" t="s">
        <v>228</v>
      </c>
      <c r="D280" t="s">
        <v>2</v>
      </c>
      <c r="E280" t="s">
        <v>2</v>
      </c>
      <c r="F280" t="s">
        <v>207</v>
      </c>
      <c r="G280" t="s">
        <v>2</v>
      </c>
      <c r="H280" t="s">
        <v>2</v>
      </c>
      <c r="I280" t="s">
        <v>39</v>
      </c>
      <c r="J280" s="11">
        <v>44105</v>
      </c>
      <c r="K280">
        <v>15</v>
      </c>
      <c r="L280">
        <v>18</v>
      </c>
      <c r="M280">
        <v>1</v>
      </c>
      <c r="N280">
        <v>0</v>
      </c>
      <c r="O280">
        <v>0</v>
      </c>
      <c r="P280">
        <v>0</v>
      </c>
      <c r="Q280">
        <v>0</v>
      </c>
      <c r="R280">
        <v>124.8</v>
      </c>
      <c r="S280">
        <v>114.8</v>
      </c>
      <c r="T280">
        <v>110.8</v>
      </c>
      <c r="U280">
        <v>102.8</v>
      </c>
      <c r="V280">
        <v>97.6</v>
      </c>
      <c r="W280">
        <v>91.2</v>
      </c>
      <c r="X280">
        <v>92.4</v>
      </c>
      <c r="Y280">
        <v>94.4</v>
      </c>
      <c r="Z280">
        <v>107.2</v>
      </c>
      <c r="AA280">
        <v>131.6</v>
      </c>
      <c r="AB280">
        <v>139.19999999999999</v>
      </c>
      <c r="AC280">
        <v>142</v>
      </c>
      <c r="AD280">
        <v>156.4</v>
      </c>
      <c r="AE280">
        <v>170</v>
      </c>
      <c r="AF280">
        <v>174.4</v>
      </c>
      <c r="AG280">
        <v>178.8</v>
      </c>
      <c r="AH280">
        <v>174.8</v>
      </c>
      <c r="AI280">
        <v>169.6</v>
      </c>
      <c r="AJ280">
        <v>165.2</v>
      </c>
      <c r="AK280">
        <v>162</v>
      </c>
      <c r="AL280">
        <v>157.6</v>
      </c>
      <c r="AM280">
        <v>147.19999999999999</v>
      </c>
      <c r="AN280">
        <v>141.19999999999999</v>
      </c>
      <c r="AO280">
        <v>131.19999999999999</v>
      </c>
      <c r="AP280">
        <v>74</v>
      </c>
      <c r="AQ280">
        <v>73</v>
      </c>
      <c r="AR280">
        <v>71</v>
      </c>
      <c r="AS280">
        <v>71</v>
      </c>
      <c r="AT280">
        <v>70</v>
      </c>
      <c r="AU280">
        <v>69</v>
      </c>
      <c r="AV280">
        <v>68</v>
      </c>
      <c r="AW280">
        <v>72</v>
      </c>
      <c r="AX280">
        <v>78</v>
      </c>
      <c r="AY280">
        <v>84</v>
      </c>
      <c r="AZ280">
        <v>90</v>
      </c>
      <c r="BA280">
        <v>94</v>
      </c>
      <c r="BB280">
        <v>96</v>
      </c>
      <c r="BC280">
        <v>96</v>
      </c>
      <c r="BD280">
        <v>96</v>
      </c>
      <c r="BE280">
        <v>94</v>
      </c>
      <c r="BF280">
        <v>90</v>
      </c>
      <c r="BG280">
        <v>86</v>
      </c>
      <c r="BH280">
        <v>84</v>
      </c>
      <c r="BI280">
        <v>79</v>
      </c>
      <c r="BJ280">
        <v>78</v>
      </c>
      <c r="BK280">
        <v>77</v>
      </c>
      <c r="BL280">
        <v>76</v>
      </c>
      <c r="BM280">
        <v>75</v>
      </c>
      <c r="BN280">
        <v>1.862679</v>
      </c>
      <c r="BO280">
        <v>2.73584</v>
      </c>
      <c r="BP280">
        <v>1.6290279999999999</v>
      </c>
      <c r="BQ280">
        <v>2.0329130000000002</v>
      </c>
      <c r="BR280">
        <v>2.8344269999999998</v>
      </c>
      <c r="BS280">
        <v>2.1044999999999998</v>
      </c>
      <c r="BT280">
        <v>0.96136469999999996</v>
      </c>
      <c r="BU280">
        <v>-0.45013429999999999</v>
      </c>
      <c r="BV280">
        <v>-1.099945</v>
      </c>
      <c r="BW280">
        <v>-0.73815920000000002</v>
      </c>
      <c r="BX280">
        <v>-2.2917179999999999</v>
      </c>
      <c r="BY280">
        <v>1.506561</v>
      </c>
      <c r="BZ280">
        <v>2.2560880000000001</v>
      </c>
      <c r="CA280">
        <v>6.8770749999999996</v>
      </c>
      <c r="CB280">
        <v>16.207370000000001</v>
      </c>
      <c r="CC280">
        <v>15.97897</v>
      </c>
      <c r="CD280">
        <v>14.188129999999999</v>
      </c>
      <c r="CE280">
        <v>15.400309999999999</v>
      </c>
      <c r="CF280">
        <v>10.306240000000001</v>
      </c>
      <c r="CG280">
        <v>3.3538670000000002</v>
      </c>
      <c r="CH280">
        <v>3.1964260000000002</v>
      </c>
      <c r="CI280">
        <v>-2.602859</v>
      </c>
      <c r="CJ280">
        <v>-0.91252140000000004</v>
      </c>
      <c r="CK280">
        <v>1.3129580000000001</v>
      </c>
      <c r="CL280">
        <v>57.087470000000003</v>
      </c>
      <c r="CM280">
        <v>64.107650000000007</v>
      </c>
      <c r="CN280">
        <v>49.418120000000002</v>
      </c>
      <c r="CO280">
        <v>43.018650000000001</v>
      </c>
      <c r="CP280">
        <v>32.503300000000003</v>
      </c>
      <c r="CQ280">
        <v>7.4817179999999999</v>
      </c>
      <c r="CR280">
        <v>11.952249999999999</v>
      </c>
      <c r="CS280">
        <v>7.820246</v>
      </c>
      <c r="CT280">
        <v>4.8256600000000001</v>
      </c>
      <c r="CU280">
        <v>4.2056990000000001</v>
      </c>
      <c r="CV280" s="25">
        <v>2.3481179999999999</v>
      </c>
      <c r="CW280" s="25">
        <v>1.133618</v>
      </c>
      <c r="CX280" s="25">
        <v>1.5475749999999999</v>
      </c>
      <c r="CY280">
        <v>6.9227020000000001</v>
      </c>
      <c r="CZ280">
        <v>51.517859999999999</v>
      </c>
      <c r="DA280">
        <v>43.715870000000002</v>
      </c>
      <c r="DB280">
        <v>43.188290000000002</v>
      </c>
      <c r="DC280">
        <v>56.453699999999998</v>
      </c>
      <c r="DD280">
        <v>26.950050000000001</v>
      </c>
      <c r="DE280">
        <v>8.7951759999999997</v>
      </c>
      <c r="DF280">
        <v>8.0105160000000009</v>
      </c>
      <c r="DG280" s="25">
        <v>2.3098640000000001</v>
      </c>
      <c r="DH280">
        <v>1.5018260000000001</v>
      </c>
      <c r="DI280">
        <v>3.8332790000000001</v>
      </c>
    </row>
    <row r="281" spans="1:113" x14ac:dyDescent="0.25">
      <c r="A281" t="str">
        <f t="shared" si="4"/>
        <v>All_1. Agriculture, Mining &amp; Construction_All_All_All_0 to 199.99 kW_44060</v>
      </c>
      <c r="B281" t="s">
        <v>155</v>
      </c>
      <c r="C281" t="s">
        <v>211</v>
      </c>
      <c r="D281" t="s">
        <v>2</v>
      </c>
      <c r="E281" t="s">
        <v>36</v>
      </c>
      <c r="F281" t="s">
        <v>2</v>
      </c>
      <c r="G281" t="s">
        <v>2</v>
      </c>
      <c r="H281" t="s">
        <v>2</v>
      </c>
      <c r="I281" t="s">
        <v>212</v>
      </c>
      <c r="J281" s="11">
        <v>44060</v>
      </c>
      <c r="K281">
        <v>15</v>
      </c>
      <c r="L281">
        <v>18</v>
      </c>
      <c r="M281">
        <v>393</v>
      </c>
      <c r="N281">
        <v>0</v>
      </c>
      <c r="O281">
        <v>0</v>
      </c>
      <c r="P281">
        <v>0</v>
      </c>
      <c r="Q281">
        <v>0</v>
      </c>
      <c r="R281">
        <v>12.874739999999999</v>
      </c>
      <c r="S281">
        <v>12.4594</v>
      </c>
      <c r="T281">
        <v>12.42079</v>
      </c>
      <c r="U281">
        <v>12.4276</v>
      </c>
      <c r="V281">
        <v>13.00005</v>
      </c>
      <c r="W281">
        <v>15.464549999999999</v>
      </c>
      <c r="X281">
        <v>19.65053</v>
      </c>
      <c r="Y281">
        <v>23.412299999999998</v>
      </c>
      <c r="Z281">
        <v>25.164739999999998</v>
      </c>
      <c r="AA281">
        <v>25.183150000000001</v>
      </c>
      <c r="AB281">
        <v>25.470829999999999</v>
      </c>
      <c r="AC281">
        <v>26.069479999999999</v>
      </c>
      <c r="AD281">
        <v>26.694459999999999</v>
      </c>
      <c r="AE281">
        <v>27.412369999999999</v>
      </c>
      <c r="AF281">
        <v>26.22316</v>
      </c>
      <c r="AG281">
        <v>24.409749999999999</v>
      </c>
      <c r="AH281">
        <v>22.268160000000002</v>
      </c>
      <c r="AI281">
        <v>19.745080000000002</v>
      </c>
      <c r="AJ281">
        <v>17.545100000000001</v>
      </c>
      <c r="AK281">
        <v>16.69106</v>
      </c>
      <c r="AL281">
        <v>15.79969</v>
      </c>
      <c r="AM281">
        <v>15.595750000000001</v>
      </c>
      <c r="AN281">
        <v>14.928190000000001</v>
      </c>
      <c r="AO281">
        <v>14.18211</v>
      </c>
      <c r="AP281">
        <v>71.703000000000003</v>
      </c>
      <c r="AQ281">
        <v>70.994709999999998</v>
      </c>
      <c r="AR281">
        <v>69.833179999999999</v>
      </c>
      <c r="AS281">
        <v>70.035169999999994</v>
      </c>
      <c r="AT281">
        <v>70.690939999999998</v>
      </c>
      <c r="AU281">
        <v>71.759379999999993</v>
      </c>
      <c r="AV281">
        <v>72.39873</v>
      </c>
      <c r="AW281">
        <v>74.279079999999993</v>
      </c>
      <c r="AX281">
        <v>75.852909999999994</v>
      </c>
      <c r="AY281">
        <v>77.790790000000001</v>
      </c>
      <c r="AZ281">
        <v>81.512200000000007</v>
      </c>
      <c r="BA281">
        <v>85.371650000000002</v>
      </c>
      <c r="BB281">
        <v>86.420860000000005</v>
      </c>
      <c r="BC281">
        <v>87.583560000000006</v>
      </c>
      <c r="BD281">
        <v>88.708330000000004</v>
      </c>
      <c r="BE281">
        <v>87.548950000000005</v>
      </c>
      <c r="BF281">
        <v>85.693399999999997</v>
      </c>
      <c r="BG281">
        <v>83.690200000000004</v>
      </c>
      <c r="BH281">
        <v>79.382739999999998</v>
      </c>
      <c r="BI281">
        <v>75.826070000000001</v>
      </c>
      <c r="BJ281">
        <v>74.31711</v>
      </c>
      <c r="BK281">
        <v>73.495829999999998</v>
      </c>
      <c r="BL281">
        <v>72.890770000000003</v>
      </c>
      <c r="BM281">
        <v>72.374880000000005</v>
      </c>
      <c r="BN281">
        <v>-3.10298E-2</v>
      </c>
      <c r="BO281">
        <v>-2.4784199999999999E-2</v>
      </c>
      <c r="BP281">
        <v>6.0022300000000001E-2</v>
      </c>
      <c r="BQ281">
        <v>4.1700000000000001E-3</v>
      </c>
      <c r="BR281">
        <v>-0.12500639999999999</v>
      </c>
      <c r="BS281">
        <v>0.1897133</v>
      </c>
      <c r="BT281">
        <v>0.32915329999999998</v>
      </c>
      <c r="BU281">
        <v>4.4548200000000003E-2</v>
      </c>
      <c r="BV281">
        <v>-0.16009689999999999</v>
      </c>
      <c r="BW281">
        <v>-0.26857500000000001</v>
      </c>
      <c r="BX281">
        <v>-2.88209E-2</v>
      </c>
      <c r="BY281">
        <v>3.0922000000000002E-2</v>
      </c>
      <c r="BZ281">
        <v>6.0954899999999999E-2</v>
      </c>
      <c r="CA281">
        <v>0.11255270000000001</v>
      </c>
      <c r="CB281">
        <v>0.21518109999999999</v>
      </c>
      <c r="CC281">
        <v>0.18304899999999999</v>
      </c>
      <c r="CD281">
        <v>-0.13846040000000001</v>
      </c>
      <c r="CE281">
        <v>-0.16701469999999999</v>
      </c>
      <c r="CF281">
        <v>-0.21101880000000001</v>
      </c>
      <c r="CG281">
        <v>-0.41929060000000001</v>
      </c>
      <c r="CH281">
        <v>-0.4084351</v>
      </c>
      <c r="CI281">
        <v>6.8606600000000004E-2</v>
      </c>
      <c r="CJ281">
        <v>8.7716799999999998E-2</v>
      </c>
      <c r="CK281">
        <v>0.16647429999999999</v>
      </c>
      <c r="CL281" s="25">
        <v>5.6623999999999997E-3</v>
      </c>
      <c r="CM281" s="25">
        <v>2.0582999999999999E-3</v>
      </c>
      <c r="CN281" s="25">
        <v>3.8723999999999998E-3</v>
      </c>
      <c r="CO281" s="25">
        <v>3.7913999999999999E-3</v>
      </c>
      <c r="CP281" s="25">
        <v>1.54558E-2</v>
      </c>
      <c r="CQ281">
        <v>5.5539100000000001E-2</v>
      </c>
      <c r="CR281" s="25">
        <v>6.1704500000000002E-2</v>
      </c>
      <c r="CS281" s="25">
        <v>6.6631999999999997E-2</v>
      </c>
      <c r="CT281" s="25">
        <v>5.0803599999999997E-2</v>
      </c>
      <c r="CU281" s="25">
        <v>3.7013499999999998E-2</v>
      </c>
      <c r="CV281" s="25">
        <v>1.3377E-2</v>
      </c>
      <c r="CW281" s="25">
        <v>9.7157000000000007E-3</v>
      </c>
      <c r="CX281" s="25">
        <v>1.2562E-2</v>
      </c>
      <c r="CY281" s="25">
        <v>3.26795E-2</v>
      </c>
      <c r="CZ281" s="25">
        <v>5.8319500000000003E-2</v>
      </c>
      <c r="DA281" s="25">
        <v>7.41922E-2</v>
      </c>
      <c r="DB281" s="25">
        <v>7.1107699999999996E-2</v>
      </c>
      <c r="DC281" s="25">
        <v>5.7056500000000003E-2</v>
      </c>
      <c r="DD281" s="25">
        <v>4.58135E-2</v>
      </c>
      <c r="DE281" s="25">
        <v>3.7273000000000001E-2</v>
      </c>
      <c r="DF281" s="25">
        <v>2.42449E-2</v>
      </c>
      <c r="DG281" s="25">
        <v>4.4323000000000001E-3</v>
      </c>
      <c r="DH281" s="25">
        <v>8.7030000000000007E-3</v>
      </c>
      <c r="DI281" s="25">
        <v>1.42331E-2</v>
      </c>
    </row>
    <row r="282" spans="1:113" x14ac:dyDescent="0.25">
      <c r="A282" t="str">
        <f t="shared" si="4"/>
        <v>All_1. Agriculture, Mining &amp; Construction_All_All_All_0 to 199.99 kW_44061</v>
      </c>
      <c r="B282" t="s">
        <v>155</v>
      </c>
      <c r="C282" t="s">
        <v>211</v>
      </c>
      <c r="D282" t="s">
        <v>2</v>
      </c>
      <c r="E282" t="s">
        <v>36</v>
      </c>
      <c r="F282" t="s">
        <v>2</v>
      </c>
      <c r="G282" t="s">
        <v>2</v>
      </c>
      <c r="H282" t="s">
        <v>2</v>
      </c>
      <c r="I282" t="s">
        <v>212</v>
      </c>
      <c r="J282" s="11">
        <v>44061</v>
      </c>
      <c r="K282">
        <v>15</v>
      </c>
      <c r="L282">
        <v>18</v>
      </c>
      <c r="M282">
        <v>395</v>
      </c>
      <c r="N282">
        <v>0</v>
      </c>
      <c r="O282">
        <v>0</v>
      </c>
      <c r="P282">
        <v>0</v>
      </c>
      <c r="Q282">
        <v>0</v>
      </c>
      <c r="R282">
        <v>13.81401</v>
      </c>
      <c r="S282">
        <v>13.437749999999999</v>
      </c>
      <c r="T282">
        <v>13.46631</v>
      </c>
      <c r="U282">
        <v>13.50018</v>
      </c>
      <c r="V282">
        <v>13.93295</v>
      </c>
      <c r="W282">
        <v>16.452480000000001</v>
      </c>
      <c r="X282">
        <v>20.133679999999998</v>
      </c>
      <c r="Y282">
        <v>23.20262</v>
      </c>
      <c r="Z282">
        <v>24.667020000000001</v>
      </c>
      <c r="AA282">
        <v>25.60163</v>
      </c>
      <c r="AB282">
        <v>27.266470000000002</v>
      </c>
      <c r="AC282">
        <v>28.518509999999999</v>
      </c>
      <c r="AD282">
        <v>29.057500000000001</v>
      </c>
      <c r="AE282">
        <v>28.626390000000001</v>
      </c>
      <c r="AF282">
        <v>27.007840000000002</v>
      </c>
      <c r="AG282">
        <v>24.67577</v>
      </c>
      <c r="AH282">
        <v>22.776540000000001</v>
      </c>
      <c r="AI282">
        <v>19.863330000000001</v>
      </c>
      <c r="AJ282">
        <v>17.745509999999999</v>
      </c>
      <c r="AK282">
        <v>16.82366</v>
      </c>
      <c r="AL282">
        <v>16.360800000000001</v>
      </c>
      <c r="AM282">
        <v>16.12406</v>
      </c>
      <c r="AN282">
        <v>15.169739999999999</v>
      </c>
      <c r="AO282">
        <v>14.551920000000001</v>
      </c>
      <c r="AP282">
        <v>72.116699999999994</v>
      </c>
      <c r="AQ282">
        <v>71.770129999999995</v>
      </c>
      <c r="AR282">
        <v>71.667450000000002</v>
      </c>
      <c r="AS282">
        <v>71.786879999999996</v>
      </c>
      <c r="AT282">
        <v>72.405010000000004</v>
      </c>
      <c r="AU282">
        <v>72.994600000000005</v>
      </c>
      <c r="AV282">
        <v>73.226560000000006</v>
      </c>
      <c r="AW282">
        <v>77.279960000000003</v>
      </c>
      <c r="AX282">
        <v>81.37039</v>
      </c>
      <c r="AY282">
        <v>87.2196</v>
      </c>
      <c r="AZ282">
        <v>90.376339999999999</v>
      </c>
      <c r="BA282">
        <v>93.367459999999994</v>
      </c>
      <c r="BB282">
        <v>93.320769999999996</v>
      </c>
      <c r="BC282">
        <v>87.014499999999998</v>
      </c>
      <c r="BD282">
        <v>85.392110000000002</v>
      </c>
      <c r="BE282">
        <v>85.477360000000004</v>
      </c>
      <c r="BF282">
        <v>85.380520000000004</v>
      </c>
      <c r="BG282">
        <v>82.721440000000001</v>
      </c>
      <c r="BH282">
        <v>79.718090000000004</v>
      </c>
      <c r="BI282">
        <v>77.153750000000002</v>
      </c>
      <c r="BJ282">
        <v>75.259020000000007</v>
      </c>
      <c r="BK282">
        <v>74.518389999999997</v>
      </c>
      <c r="BL282">
        <v>74.249380000000002</v>
      </c>
      <c r="BM282">
        <v>73.200999999999993</v>
      </c>
      <c r="BN282">
        <v>-1.7673000000000001E-2</v>
      </c>
      <c r="BO282">
        <v>2.3434099999999999E-2</v>
      </c>
      <c r="BP282">
        <v>3.2807200000000002E-2</v>
      </c>
      <c r="BQ282">
        <v>-2.3627599999999999E-2</v>
      </c>
      <c r="BR282">
        <v>-3.1940000000000001E-4</v>
      </c>
      <c r="BS282">
        <v>0.22038469999999999</v>
      </c>
      <c r="BT282">
        <v>0.53917139999999997</v>
      </c>
      <c r="BU282">
        <v>0.1023511</v>
      </c>
      <c r="BV282">
        <v>2.91883E-2</v>
      </c>
      <c r="BW282">
        <v>-7.5473700000000005E-2</v>
      </c>
      <c r="BX282">
        <v>4.7342000000000002E-2</v>
      </c>
      <c r="BY282">
        <v>1.2165E-2</v>
      </c>
      <c r="BZ282">
        <v>1.1143399999999999E-2</v>
      </c>
      <c r="CA282">
        <v>6.7791699999999996E-2</v>
      </c>
      <c r="CB282">
        <v>-3.9839300000000001E-2</v>
      </c>
      <c r="CC282">
        <v>-0.25858110000000001</v>
      </c>
      <c r="CD282">
        <v>-0.4437392</v>
      </c>
      <c r="CE282">
        <v>-0.32716050000000002</v>
      </c>
      <c r="CF282">
        <v>-0.2424818</v>
      </c>
      <c r="CG282">
        <v>-0.36526120000000001</v>
      </c>
      <c r="CH282">
        <v>-0.2980621</v>
      </c>
      <c r="CI282">
        <v>-4.6692999999999998E-2</v>
      </c>
      <c r="CJ282">
        <v>6.8237900000000004E-2</v>
      </c>
      <c r="CK282">
        <v>0.1728497</v>
      </c>
      <c r="CL282" s="25">
        <v>3.2859999999999999E-3</v>
      </c>
      <c r="CM282" s="25">
        <v>2.3373000000000001E-3</v>
      </c>
      <c r="CN282" s="25">
        <v>3.2206000000000001E-3</v>
      </c>
      <c r="CO282" s="25">
        <v>3.6641999999999998E-3</v>
      </c>
      <c r="CP282" s="25">
        <v>1.1972699999999999E-2</v>
      </c>
      <c r="CQ282">
        <v>5.6985399999999999E-2</v>
      </c>
      <c r="CR282" s="25">
        <v>0.1001076</v>
      </c>
      <c r="CS282" s="25">
        <v>8.2981200000000005E-2</v>
      </c>
      <c r="CT282" s="25">
        <v>5.0094899999999998E-2</v>
      </c>
      <c r="CU282" s="25">
        <v>2.0055099999999999E-2</v>
      </c>
      <c r="CV282" s="25">
        <v>8.6584999999999995E-3</v>
      </c>
      <c r="CW282" s="25">
        <v>5.1405000000000001E-3</v>
      </c>
      <c r="CX282" s="25">
        <v>1.0907699999999999E-2</v>
      </c>
      <c r="CY282" s="25">
        <v>3.7568499999999998E-2</v>
      </c>
      <c r="CZ282" s="25">
        <v>8.7384400000000001E-2</v>
      </c>
      <c r="DA282" s="25">
        <v>0.1078382</v>
      </c>
      <c r="DB282" s="25">
        <v>0.101936</v>
      </c>
      <c r="DC282" s="25">
        <v>8.2954799999999995E-2</v>
      </c>
      <c r="DD282" s="25">
        <v>5.6684999999999999E-2</v>
      </c>
      <c r="DE282" s="25">
        <v>4.5992199999999997E-2</v>
      </c>
      <c r="DF282" s="25">
        <v>3.1336799999999998E-2</v>
      </c>
      <c r="DG282" s="25">
        <v>3.8417999999999998E-3</v>
      </c>
      <c r="DH282" s="25">
        <v>7.6731999999999998E-3</v>
      </c>
      <c r="DI282" s="25">
        <v>9.9485000000000007E-3</v>
      </c>
    </row>
    <row r="283" spans="1:113" x14ac:dyDescent="0.25">
      <c r="A283" t="str">
        <f t="shared" si="4"/>
        <v>All_1. Agriculture, Mining &amp; Construction_All_All_All_0 to 199.99 kW_44062</v>
      </c>
      <c r="B283" t="s">
        <v>155</v>
      </c>
      <c r="C283" t="s">
        <v>211</v>
      </c>
      <c r="D283" t="s">
        <v>2</v>
      </c>
      <c r="E283" t="s">
        <v>36</v>
      </c>
      <c r="F283" t="s">
        <v>2</v>
      </c>
      <c r="G283" t="s">
        <v>2</v>
      </c>
      <c r="H283" t="s">
        <v>2</v>
      </c>
      <c r="I283" t="s">
        <v>212</v>
      </c>
      <c r="J283" s="11">
        <v>44062</v>
      </c>
      <c r="K283">
        <v>15</v>
      </c>
      <c r="L283">
        <v>18</v>
      </c>
      <c r="M283">
        <v>395</v>
      </c>
      <c r="N283">
        <v>0</v>
      </c>
      <c r="O283">
        <v>0</v>
      </c>
      <c r="P283">
        <v>0</v>
      </c>
      <c r="Q283">
        <v>0</v>
      </c>
      <c r="R283">
        <v>14.09248</v>
      </c>
      <c r="S283">
        <v>13.680569999999999</v>
      </c>
      <c r="T283">
        <v>13.544510000000001</v>
      </c>
      <c r="U283">
        <v>13.50831</v>
      </c>
      <c r="V283">
        <v>14.11032</v>
      </c>
      <c r="W283">
        <v>16.604659999999999</v>
      </c>
      <c r="X283">
        <v>19.826370000000001</v>
      </c>
      <c r="Y283">
        <v>22.915890000000001</v>
      </c>
      <c r="Z283">
        <v>25.329550000000001</v>
      </c>
      <c r="AA283">
        <v>26.492750000000001</v>
      </c>
      <c r="AB283">
        <v>27.49485</v>
      </c>
      <c r="AC283">
        <v>27.968969999999999</v>
      </c>
      <c r="AD283">
        <v>27.5793</v>
      </c>
      <c r="AE283">
        <v>28.253419999999998</v>
      </c>
      <c r="AF283">
        <v>27.232849999999999</v>
      </c>
      <c r="AG283">
        <v>25.06005</v>
      </c>
      <c r="AH283">
        <v>22.70926</v>
      </c>
      <c r="AI283">
        <v>20.131</v>
      </c>
      <c r="AJ283">
        <v>17.947980000000001</v>
      </c>
      <c r="AK283">
        <v>16.98723</v>
      </c>
      <c r="AL283">
        <v>16.3826</v>
      </c>
      <c r="AM283">
        <v>16.0077</v>
      </c>
      <c r="AN283">
        <v>15.258979999999999</v>
      </c>
      <c r="AO283">
        <v>14.61745</v>
      </c>
      <c r="AP283">
        <v>73.107500000000002</v>
      </c>
      <c r="AQ283">
        <v>72.659239999999997</v>
      </c>
      <c r="AR283">
        <v>72.673019999999994</v>
      </c>
      <c r="AS283">
        <v>72.031689999999998</v>
      </c>
      <c r="AT283">
        <v>72.014880000000005</v>
      </c>
      <c r="AU283">
        <v>71.525490000000005</v>
      </c>
      <c r="AV283">
        <v>72.086799999999997</v>
      </c>
      <c r="AW283">
        <v>76.142570000000006</v>
      </c>
      <c r="AX283">
        <v>81.080780000000004</v>
      </c>
      <c r="AY283">
        <v>84.742679999999993</v>
      </c>
      <c r="AZ283">
        <v>87.013819999999996</v>
      </c>
      <c r="BA283">
        <v>87.839600000000004</v>
      </c>
      <c r="BB283">
        <v>87.167019999999994</v>
      </c>
      <c r="BC283">
        <v>87.531970000000001</v>
      </c>
      <c r="BD283">
        <v>86.993359999999996</v>
      </c>
      <c r="BE283">
        <v>86.861429999999999</v>
      </c>
      <c r="BF283">
        <v>86.058499999999995</v>
      </c>
      <c r="BG283">
        <v>83.708879999999994</v>
      </c>
      <c r="BH283">
        <v>79.285139999999998</v>
      </c>
      <c r="BI283">
        <v>75.732820000000004</v>
      </c>
      <c r="BJ283">
        <v>74.612170000000006</v>
      </c>
      <c r="BK283">
        <v>74.007230000000007</v>
      </c>
      <c r="BL283">
        <v>73.024090000000001</v>
      </c>
      <c r="BM283">
        <v>72.670599999999993</v>
      </c>
      <c r="BN283">
        <v>-2.7491000000000002E-2</v>
      </c>
      <c r="BO283">
        <v>3.1950300000000001E-2</v>
      </c>
      <c r="BP283">
        <v>2.6454100000000001E-2</v>
      </c>
      <c r="BQ283">
        <v>-2.1132600000000001E-2</v>
      </c>
      <c r="BR283">
        <v>-5.0743000000000003E-3</v>
      </c>
      <c r="BS283">
        <v>0.19652410000000001</v>
      </c>
      <c r="BT283">
        <v>0.62680579999999997</v>
      </c>
      <c r="BU283">
        <v>0.19821130000000001</v>
      </c>
      <c r="BV283">
        <v>2.9901899999999999E-2</v>
      </c>
      <c r="BW283">
        <v>-9.7462699999999999E-2</v>
      </c>
      <c r="BX283">
        <v>4.18363E-2</v>
      </c>
      <c r="BY283">
        <v>3.4339000000000001E-3</v>
      </c>
      <c r="BZ283">
        <v>9.3147999999999998E-3</v>
      </c>
      <c r="CA283">
        <v>6.2734999999999999E-2</v>
      </c>
      <c r="CB283">
        <v>-4.1970100000000003E-2</v>
      </c>
      <c r="CC283">
        <v>-0.21360750000000001</v>
      </c>
      <c r="CD283">
        <v>-0.39718500000000001</v>
      </c>
      <c r="CE283">
        <v>-0.2431238</v>
      </c>
      <c r="CF283">
        <v>-0.26080449999999999</v>
      </c>
      <c r="CG283">
        <v>-0.43992150000000002</v>
      </c>
      <c r="CH283">
        <v>-0.3319125</v>
      </c>
      <c r="CI283">
        <v>-3.8925399999999999E-2</v>
      </c>
      <c r="CJ283">
        <v>9.3314599999999998E-2</v>
      </c>
      <c r="CK283">
        <v>0.18976850000000001</v>
      </c>
      <c r="CL283">
        <v>2.4331999999999999E-3</v>
      </c>
      <c r="CM283">
        <v>1.8198999999999999E-3</v>
      </c>
      <c r="CN283">
        <v>2.5958000000000001E-3</v>
      </c>
      <c r="CO283">
        <v>3.7280999999999998E-3</v>
      </c>
      <c r="CP283">
        <v>1.3161900000000001E-2</v>
      </c>
      <c r="CQ283">
        <v>4.7361199999999999E-2</v>
      </c>
      <c r="CR283">
        <v>7.2043800000000005E-2</v>
      </c>
      <c r="CS283">
        <v>6.5641500000000005E-2</v>
      </c>
      <c r="CT283">
        <v>4.3509899999999997E-2</v>
      </c>
      <c r="CU283">
        <v>2.03979E-2</v>
      </c>
      <c r="CV283">
        <v>9.3200999999999996E-3</v>
      </c>
      <c r="CW283">
        <v>5.0987000000000003E-3</v>
      </c>
      <c r="CX283">
        <v>1.35871E-2</v>
      </c>
      <c r="CY283">
        <v>4.4203199999999998E-2</v>
      </c>
      <c r="CZ283">
        <v>8.5025199999999995E-2</v>
      </c>
      <c r="DA283">
        <v>8.5497100000000006E-2</v>
      </c>
      <c r="DB283">
        <v>8.8976299999999994E-2</v>
      </c>
      <c r="DC283">
        <v>7.5825000000000004E-2</v>
      </c>
      <c r="DD283">
        <v>5.0209999999999998E-2</v>
      </c>
      <c r="DE283">
        <v>4.5096200000000003E-2</v>
      </c>
      <c r="DF283">
        <v>2.96469E-2</v>
      </c>
      <c r="DG283">
        <v>4.1868000000000001E-3</v>
      </c>
      <c r="DH283">
        <v>8.5275000000000004E-3</v>
      </c>
      <c r="DI283">
        <v>1.0951199999999999E-2</v>
      </c>
    </row>
    <row r="284" spans="1:113" x14ac:dyDescent="0.25">
      <c r="A284" t="str">
        <f t="shared" si="4"/>
        <v>All_1. Agriculture, Mining &amp; Construction_All_All_All_0 to 199.99 kW_44063</v>
      </c>
      <c r="B284" t="s">
        <v>155</v>
      </c>
      <c r="C284" t="s">
        <v>211</v>
      </c>
      <c r="D284" t="s">
        <v>2</v>
      </c>
      <c r="E284" t="s">
        <v>36</v>
      </c>
      <c r="F284" t="s">
        <v>2</v>
      </c>
      <c r="G284" t="s">
        <v>2</v>
      </c>
      <c r="H284" t="s">
        <v>2</v>
      </c>
      <c r="I284" t="s">
        <v>212</v>
      </c>
      <c r="J284" s="11">
        <v>44063</v>
      </c>
      <c r="K284">
        <v>15</v>
      </c>
      <c r="L284">
        <v>18</v>
      </c>
      <c r="M284">
        <v>396</v>
      </c>
      <c r="N284">
        <v>0</v>
      </c>
      <c r="O284">
        <v>0</v>
      </c>
      <c r="P284">
        <v>0</v>
      </c>
      <c r="Q284">
        <v>0</v>
      </c>
      <c r="R284">
        <v>13.93158</v>
      </c>
      <c r="S284">
        <v>13.59409</v>
      </c>
      <c r="T284">
        <v>13.652290000000001</v>
      </c>
      <c r="U284">
        <v>13.566229999999999</v>
      </c>
      <c r="V284">
        <v>14.08722</v>
      </c>
      <c r="W284">
        <v>16.80565</v>
      </c>
      <c r="X284">
        <v>19.703620000000001</v>
      </c>
      <c r="Y284">
        <v>22.589670000000002</v>
      </c>
      <c r="Z284">
        <v>24.85332</v>
      </c>
      <c r="AA284">
        <v>25.784089999999999</v>
      </c>
      <c r="AB284">
        <v>26.954339999999998</v>
      </c>
      <c r="AC284">
        <v>27.369150000000001</v>
      </c>
      <c r="AD284">
        <v>27.29796</v>
      </c>
      <c r="AE284">
        <v>28.205269999999999</v>
      </c>
      <c r="AF284">
        <v>26.80735</v>
      </c>
      <c r="AG284">
        <v>25.41629</v>
      </c>
      <c r="AH284">
        <v>22.638200000000001</v>
      </c>
      <c r="AI284">
        <v>19.764379999999999</v>
      </c>
      <c r="AJ284">
        <v>17.602989999999998</v>
      </c>
      <c r="AK284">
        <v>16.99624</v>
      </c>
      <c r="AL284">
        <v>16.25386</v>
      </c>
      <c r="AM284">
        <v>16.032440000000001</v>
      </c>
      <c r="AN284">
        <v>15.235390000000001</v>
      </c>
      <c r="AO284">
        <v>14.50285</v>
      </c>
      <c r="AP284">
        <v>72.341099999999997</v>
      </c>
      <c r="AQ284">
        <v>71.617320000000007</v>
      </c>
      <c r="AR284">
        <v>71.486239999999995</v>
      </c>
      <c r="AS284">
        <v>71.888599999999997</v>
      </c>
      <c r="AT284">
        <v>71.373679999999993</v>
      </c>
      <c r="AU284">
        <v>71.350489999999994</v>
      </c>
      <c r="AV284">
        <v>71.685850000000002</v>
      </c>
      <c r="AW284">
        <v>74.866349999999997</v>
      </c>
      <c r="AX284">
        <v>79.388369999999995</v>
      </c>
      <c r="AY284">
        <v>83.919489999999996</v>
      </c>
      <c r="AZ284">
        <v>85.303420000000003</v>
      </c>
      <c r="BA284">
        <v>86.152940000000001</v>
      </c>
      <c r="BB284">
        <v>88.207189999999997</v>
      </c>
      <c r="BC284">
        <v>89.810850000000002</v>
      </c>
      <c r="BD284">
        <v>89.115039999999993</v>
      </c>
      <c r="BE284">
        <v>85.469530000000006</v>
      </c>
      <c r="BF284">
        <v>80.955179999999999</v>
      </c>
      <c r="BG284">
        <v>78.384479999999996</v>
      </c>
      <c r="BH284">
        <v>76.516540000000006</v>
      </c>
      <c r="BI284">
        <v>74.617069999999998</v>
      </c>
      <c r="BJ284">
        <v>73.171700000000001</v>
      </c>
      <c r="BK284">
        <v>72.563159999999996</v>
      </c>
      <c r="BL284">
        <v>72.074200000000005</v>
      </c>
      <c r="BM284">
        <v>71.358959999999996</v>
      </c>
      <c r="BN284">
        <v>-1.94124E-2</v>
      </c>
      <c r="BO284">
        <v>2.3284800000000001E-2</v>
      </c>
      <c r="BP284">
        <v>3.4816399999999997E-2</v>
      </c>
      <c r="BQ284">
        <v>-2.11118E-2</v>
      </c>
      <c r="BR284">
        <v>-1.4072599999999999E-2</v>
      </c>
      <c r="BS284">
        <v>0.19237560000000001</v>
      </c>
      <c r="BT284">
        <v>0.65231099999999997</v>
      </c>
      <c r="BU284">
        <v>0.3039867</v>
      </c>
      <c r="BV284">
        <v>3.37579E-2</v>
      </c>
      <c r="BW284">
        <v>-0.1052059</v>
      </c>
      <c r="BX284">
        <v>3.73046E-2</v>
      </c>
      <c r="BY284">
        <v>1.3267000000000001E-3</v>
      </c>
      <c r="BZ284">
        <v>1.08209E-2</v>
      </c>
      <c r="CA284">
        <v>4.2621899999999997E-2</v>
      </c>
      <c r="CB284">
        <v>-4.1707800000000003E-2</v>
      </c>
      <c r="CC284">
        <v>-0.2563628</v>
      </c>
      <c r="CD284">
        <v>-0.74156449999999996</v>
      </c>
      <c r="CE284">
        <v>-0.69647320000000001</v>
      </c>
      <c r="CF284">
        <v>-0.3763167</v>
      </c>
      <c r="CG284">
        <v>-0.50110770000000004</v>
      </c>
      <c r="CH284">
        <v>-0.40876299999999999</v>
      </c>
      <c r="CI284">
        <v>-1.8525400000000001E-2</v>
      </c>
      <c r="CJ284">
        <v>0.1142461</v>
      </c>
      <c r="CK284">
        <v>0.22459689999999999</v>
      </c>
      <c r="CL284">
        <v>2.0855000000000001E-3</v>
      </c>
      <c r="CM284">
        <v>1.9388000000000001E-3</v>
      </c>
      <c r="CN284">
        <v>2.6708000000000001E-3</v>
      </c>
      <c r="CO284">
        <v>3.0035000000000001E-3</v>
      </c>
      <c r="CP284">
        <v>1.3522599999999999E-2</v>
      </c>
      <c r="CQ284">
        <v>4.70176E-2</v>
      </c>
      <c r="CR284">
        <v>7.2611099999999998E-2</v>
      </c>
      <c r="CS284">
        <v>6.6698099999999996E-2</v>
      </c>
      <c r="CT284">
        <v>4.3691199999999999E-2</v>
      </c>
      <c r="CU284">
        <v>1.9994700000000001E-2</v>
      </c>
      <c r="CV284">
        <v>1.21216E-2</v>
      </c>
      <c r="CW284">
        <v>5.4228999999999996E-3</v>
      </c>
      <c r="CX284">
        <v>1.7126700000000002E-2</v>
      </c>
      <c r="CY284">
        <v>4.1026600000000003E-2</v>
      </c>
      <c r="CZ284">
        <v>7.5539099999999998E-2</v>
      </c>
      <c r="DA284">
        <v>7.9503099999999993E-2</v>
      </c>
      <c r="DB284">
        <v>0.10228420000000001</v>
      </c>
      <c r="DC284">
        <v>8.9110800000000004E-2</v>
      </c>
      <c r="DD284">
        <v>6.3163700000000003E-2</v>
      </c>
      <c r="DE284">
        <v>5.1941099999999997E-2</v>
      </c>
      <c r="DF284">
        <v>3.3992599999999998E-2</v>
      </c>
      <c r="DG284">
        <v>3.8855000000000001E-3</v>
      </c>
      <c r="DH284">
        <v>8.4461999999999992E-3</v>
      </c>
      <c r="DI284">
        <v>1.1071299999999999E-2</v>
      </c>
    </row>
    <row r="285" spans="1:113" x14ac:dyDescent="0.25">
      <c r="A285" t="str">
        <f t="shared" si="4"/>
        <v>All_1. Agriculture, Mining &amp; Construction_All_All_All_0 to 199.99 kW_44079</v>
      </c>
      <c r="B285" t="s">
        <v>155</v>
      </c>
      <c r="C285" t="s">
        <v>211</v>
      </c>
      <c r="D285" t="s">
        <v>2</v>
      </c>
      <c r="E285" t="s">
        <v>36</v>
      </c>
      <c r="F285" t="s">
        <v>2</v>
      </c>
      <c r="G285" t="s">
        <v>2</v>
      </c>
      <c r="H285" t="s">
        <v>2</v>
      </c>
      <c r="I285" t="s">
        <v>212</v>
      </c>
      <c r="J285" s="11">
        <v>44079</v>
      </c>
      <c r="K285">
        <v>15</v>
      </c>
      <c r="L285">
        <v>18</v>
      </c>
      <c r="M285">
        <v>400</v>
      </c>
      <c r="N285">
        <v>0</v>
      </c>
      <c r="O285">
        <v>0</v>
      </c>
      <c r="P285">
        <v>0</v>
      </c>
      <c r="Q285">
        <v>0</v>
      </c>
      <c r="R285">
        <v>13.69807</v>
      </c>
      <c r="S285">
        <v>13.324949999999999</v>
      </c>
      <c r="T285">
        <v>13.16469</v>
      </c>
      <c r="U285">
        <v>13.30541</v>
      </c>
      <c r="V285">
        <v>13.335979999999999</v>
      </c>
      <c r="W285">
        <v>13.724690000000001</v>
      </c>
      <c r="X285">
        <v>14.168329999999999</v>
      </c>
      <c r="Y285">
        <v>14.660690000000001</v>
      </c>
      <c r="Z285">
        <v>15.512259999999999</v>
      </c>
      <c r="AA285">
        <v>16.470120000000001</v>
      </c>
      <c r="AB285">
        <v>17.56382</v>
      </c>
      <c r="AC285">
        <v>18.5639</v>
      </c>
      <c r="AD285">
        <v>18.919840000000001</v>
      </c>
      <c r="AE285">
        <v>19.069980000000001</v>
      </c>
      <c r="AF285">
        <v>18.90146</v>
      </c>
      <c r="AG285">
        <v>18.34534</v>
      </c>
      <c r="AH285">
        <v>17.865480000000002</v>
      </c>
      <c r="AI285">
        <v>17.28923</v>
      </c>
      <c r="AJ285">
        <v>16.947120000000002</v>
      </c>
      <c r="AK285">
        <v>16.515160000000002</v>
      </c>
      <c r="AL285">
        <v>16.019269999999999</v>
      </c>
      <c r="AM285">
        <v>15.909560000000001</v>
      </c>
      <c r="AN285">
        <v>15.55101</v>
      </c>
      <c r="AO285">
        <v>14.81124</v>
      </c>
      <c r="AP285">
        <v>70.595399999999998</v>
      </c>
      <c r="AQ285">
        <v>70.330489999999998</v>
      </c>
      <c r="AR285">
        <v>69.49521</v>
      </c>
      <c r="AS285">
        <v>69.447649999999996</v>
      </c>
      <c r="AT285">
        <v>69.754620000000003</v>
      </c>
      <c r="AU285">
        <v>70.121750000000006</v>
      </c>
      <c r="AV285">
        <v>69.994870000000006</v>
      </c>
      <c r="AW285">
        <v>75.833910000000003</v>
      </c>
      <c r="AX285">
        <v>82.251270000000005</v>
      </c>
      <c r="AY285">
        <v>88.221689999999995</v>
      </c>
      <c r="AZ285">
        <v>94.02328</v>
      </c>
      <c r="BA285">
        <v>95.815190000000001</v>
      </c>
      <c r="BB285">
        <v>97.239090000000004</v>
      </c>
      <c r="BC285">
        <v>98.516940000000005</v>
      </c>
      <c r="BD285">
        <v>97.313720000000004</v>
      </c>
      <c r="BE285">
        <v>96.742050000000006</v>
      </c>
      <c r="BF285">
        <v>95.224689999999995</v>
      </c>
      <c r="BG285">
        <v>91.568529999999996</v>
      </c>
      <c r="BH285">
        <v>87.415949999999995</v>
      </c>
      <c r="BI285">
        <v>84.037409999999994</v>
      </c>
      <c r="BJ285">
        <v>81.102159999999998</v>
      </c>
      <c r="BK285">
        <v>78.459540000000004</v>
      </c>
      <c r="BL285">
        <v>77.426199999999994</v>
      </c>
      <c r="BM285">
        <v>76.294129999999996</v>
      </c>
      <c r="BN285">
        <v>-9.6232999999999996E-3</v>
      </c>
      <c r="BO285">
        <v>1.7756299999999999E-2</v>
      </c>
      <c r="BP285">
        <v>4.0776600000000003E-2</v>
      </c>
      <c r="BQ285">
        <v>-3.57209E-2</v>
      </c>
      <c r="BR285">
        <v>-3.08369E-2</v>
      </c>
      <c r="BS285">
        <v>0.17496049999999999</v>
      </c>
      <c r="BT285">
        <v>0.78873369999999998</v>
      </c>
      <c r="BU285">
        <v>0.22282199999999999</v>
      </c>
      <c r="BV285">
        <v>2.6740699999999999E-2</v>
      </c>
      <c r="BW285">
        <v>-6.6963900000000007E-2</v>
      </c>
      <c r="BX285">
        <v>5.2176599999999997E-2</v>
      </c>
      <c r="BY285">
        <v>1.6405200000000002E-2</v>
      </c>
      <c r="BZ285">
        <v>1.30843E-2</v>
      </c>
      <c r="CA285">
        <v>-3.8818600000000002E-2</v>
      </c>
      <c r="CB285">
        <v>-5.3565399999999999E-2</v>
      </c>
      <c r="CC285">
        <v>0.1091845</v>
      </c>
      <c r="CD285">
        <v>0.22527220000000001</v>
      </c>
      <c r="CE285">
        <v>0.42889860000000002</v>
      </c>
      <c r="CF285">
        <v>7.3849700000000004E-2</v>
      </c>
      <c r="CG285">
        <v>-7.3365000000000001E-3</v>
      </c>
      <c r="CH285">
        <v>6.2817000000000003E-3</v>
      </c>
      <c r="CI285">
        <v>-0.106193</v>
      </c>
      <c r="CJ285">
        <v>3.5209999999999999E-4</v>
      </c>
      <c r="CK285">
        <v>6.7880700000000002E-2</v>
      </c>
      <c r="CL285">
        <v>3.7106000000000001E-3</v>
      </c>
      <c r="CM285">
        <v>2.4756999999999999E-3</v>
      </c>
      <c r="CN285">
        <v>5.9627999999999999E-3</v>
      </c>
      <c r="CO285">
        <v>4.0809000000000002E-3</v>
      </c>
      <c r="CP285">
        <v>1.33422E-2</v>
      </c>
      <c r="CQ285">
        <v>5.8802699999999999E-2</v>
      </c>
      <c r="CR285">
        <v>0.12680089999999999</v>
      </c>
      <c r="CS285">
        <v>0.1197309</v>
      </c>
      <c r="CT285">
        <v>6.8883E-2</v>
      </c>
      <c r="CU285">
        <v>3.67503E-2</v>
      </c>
      <c r="CV285">
        <v>1.8217000000000001E-2</v>
      </c>
      <c r="CW285">
        <v>8.7285000000000001E-3</v>
      </c>
      <c r="CX285">
        <v>1.9107699999999998E-2</v>
      </c>
      <c r="CY285">
        <v>8.5974300000000003E-2</v>
      </c>
      <c r="CZ285">
        <v>0.16261800000000001</v>
      </c>
      <c r="DA285">
        <v>0.1015191</v>
      </c>
      <c r="DB285">
        <v>0.10314379999999999</v>
      </c>
      <c r="DC285">
        <v>8.7445800000000004E-2</v>
      </c>
      <c r="DD285">
        <v>9.9411799999999995E-2</v>
      </c>
      <c r="DE285">
        <v>7.2191099999999994E-2</v>
      </c>
      <c r="DF285">
        <v>4.5150700000000002E-2</v>
      </c>
      <c r="DG285">
        <v>4.3236999999999998E-3</v>
      </c>
      <c r="DH285">
        <v>7.2765E-3</v>
      </c>
      <c r="DI285">
        <v>8.6680999999999998E-3</v>
      </c>
    </row>
    <row r="286" spans="1:113" x14ac:dyDescent="0.25">
      <c r="A286" t="str">
        <f t="shared" si="4"/>
        <v>All_1. Agriculture, Mining &amp; Construction_All_All_All_0 to 199.99 kW_44080</v>
      </c>
      <c r="B286" t="s">
        <v>155</v>
      </c>
      <c r="C286" t="s">
        <v>211</v>
      </c>
      <c r="D286" t="s">
        <v>2</v>
      </c>
      <c r="E286" t="s">
        <v>36</v>
      </c>
      <c r="F286" t="s">
        <v>2</v>
      </c>
      <c r="G286" t="s">
        <v>2</v>
      </c>
      <c r="H286" t="s">
        <v>2</v>
      </c>
      <c r="I286" t="s">
        <v>212</v>
      </c>
      <c r="J286" s="11">
        <v>44080</v>
      </c>
      <c r="K286">
        <v>15</v>
      </c>
      <c r="L286">
        <v>18</v>
      </c>
      <c r="M286">
        <v>400</v>
      </c>
      <c r="N286">
        <v>0</v>
      </c>
      <c r="O286">
        <v>0</v>
      </c>
      <c r="P286">
        <v>0</v>
      </c>
      <c r="Q286">
        <v>0</v>
      </c>
      <c r="R286">
        <v>14.321210000000001</v>
      </c>
      <c r="S286">
        <v>13.979010000000001</v>
      </c>
      <c r="T286">
        <v>13.81941</v>
      </c>
      <c r="U286">
        <v>13.48882</v>
      </c>
      <c r="V286">
        <v>13.388339999999999</v>
      </c>
      <c r="W286">
        <v>13.19575</v>
      </c>
      <c r="X286">
        <v>13.314349999999999</v>
      </c>
      <c r="Y286">
        <v>13.384320000000001</v>
      </c>
      <c r="Z286">
        <v>14.134259999999999</v>
      </c>
      <c r="AA286">
        <v>15.33569</v>
      </c>
      <c r="AB286">
        <v>16.718830000000001</v>
      </c>
      <c r="AC286">
        <v>17.330110000000001</v>
      </c>
      <c r="AD286">
        <v>17.725100000000001</v>
      </c>
      <c r="AE286">
        <v>18.512270000000001</v>
      </c>
      <c r="AF286">
        <v>18.373239999999999</v>
      </c>
      <c r="AG286">
        <v>17.882459999999998</v>
      </c>
      <c r="AH286">
        <v>17.31833</v>
      </c>
      <c r="AI286">
        <v>16.936</v>
      </c>
      <c r="AJ286">
        <v>16.92502</v>
      </c>
      <c r="AK286">
        <v>16.829249999999998</v>
      </c>
      <c r="AL286">
        <v>16.258230000000001</v>
      </c>
      <c r="AM286">
        <v>15.5008</v>
      </c>
      <c r="AN286">
        <v>14.896660000000001</v>
      </c>
      <c r="AO286">
        <v>14.41413</v>
      </c>
      <c r="AP286">
        <v>75.935900000000004</v>
      </c>
      <c r="AQ286">
        <v>74.853129999999993</v>
      </c>
      <c r="AR286">
        <v>73.462829999999997</v>
      </c>
      <c r="AS286">
        <v>73.482330000000005</v>
      </c>
      <c r="AT286">
        <v>74.372429999999994</v>
      </c>
      <c r="AU286">
        <v>74.473370000000003</v>
      </c>
      <c r="AV286">
        <v>74.957980000000006</v>
      </c>
      <c r="AW286">
        <v>83.700230000000005</v>
      </c>
      <c r="AX286">
        <v>90.724689999999995</v>
      </c>
      <c r="AY286">
        <v>97.179670000000002</v>
      </c>
      <c r="AZ286">
        <v>101.6035</v>
      </c>
      <c r="BA286">
        <v>102.6632</v>
      </c>
      <c r="BB286">
        <v>102.8634</v>
      </c>
      <c r="BC286">
        <v>103.89919999999999</v>
      </c>
      <c r="BD286">
        <v>103.21599999999999</v>
      </c>
      <c r="BE286">
        <v>100.7578</v>
      </c>
      <c r="BF286">
        <v>96.859080000000006</v>
      </c>
      <c r="BG286">
        <v>92.548029999999997</v>
      </c>
      <c r="BH286">
        <v>85.11891</v>
      </c>
      <c r="BI286">
        <v>80.750820000000004</v>
      </c>
      <c r="BJ286">
        <v>78.48545</v>
      </c>
      <c r="BK286">
        <v>77.016099999999994</v>
      </c>
      <c r="BL286">
        <v>75.733109999999996</v>
      </c>
      <c r="BM286">
        <v>74.021770000000004</v>
      </c>
      <c r="BN286">
        <v>-7.1921700000000005E-2</v>
      </c>
      <c r="BO286">
        <v>9.4701000000000004E-3</v>
      </c>
      <c r="BP286">
        <v>3.8125899999999997E-2</v>
      </c>
      <c r="BQ286">
        <v>3.8782799999999999E-2</v>
      </c>
      <c r="BR286">
        <v>-5.2923199999999997E-2</v>
      </c>
      <c r="BS286">
        <v>0.25112519999999999</v>
      </c>
      <c r="BT286">
        <v>-2.7158E-3</v>
      </c>
      <c r="BU286">
        <v>-0.74586609999999998</v>
      </c>
      <c r="BV286">
        <v>-0.19405030000000001</v>
      </c>
      <c r="BW286">
        <v>-9.5081600000000002E-2</v>
      </c>
      <c r="BX286">
        <v>3.2983000000000001E-3</v>
      </c>
      <c r="BY286">
        <v>5.8314900000000003E-2</v>
      </c>
      <c r="BZ286">
        <v>6.6217799999999993E-2</v>
      </c>
      <c r="CA286">
        <v>-3.9104E-2</v>
      </c>
      <c r="CB286">
        <v>0.19483030000000001</v>
      </c>
      <c r="CC286">
        <v>0.60927719999999996</v>
      </c>
      <c r="CD286">
        <v>0.61759180000000002</v>
      </c>
      <c r="CE286">
        <v>0.59133069999999999</v>
      </c>
      <c r="CF286">
        <v>2.3441E-2</v>
      </c>
      <c r="CG286">
        <v>-0.1659814</v>
      </c>
      <c r="CH286">
        <v>-0.19103039999999999</v>
      </c>
      <c r="CI286">
        <v>1.37164E-2</v>
      </c>
      <c r="CJ286">
        <v>3.0464600000000001E-2</v>
      </c>
      <c r="CK286">
        <v>0.11292049999999999</v>
      </c>
      <c r="CL286">
        <v>3.5614000000000002E-3</v>
      </c>
      <c r="CM286">
        <v>2.1654000000000001E-3</v>
      </c>
      <c r="CN286">
        <v>2.7158999999999998E-3</v>
      </c>
      <c r="CO286">
        <v>4.9921000000000002E-3</v>
      </c>
      <c r="CP286">
        <v>1.5092100000000001E-2</v>
      </c>
      <c r="CQ286">
        <v>7.80748E-2</v>
      </c>
      <c r="CR286">
        <v>0.1729965</v>
      </c>
      <c r="CS286">
        <v>0.19254350000000001</v>
      </c>
      <c r="CT286">
        <v>0.11565400000000001</v>
      </c>
      <c r="CU286">
        <v>5.9351500000000001E-2</v>
      </c>
      <c r="CV286">
        <v>2.52643E-2</v>
      </c>
      <c r="CW286">
        <v>1.4300999999999999E-2</v>
      </c>
      <c r="CX286">
        <v>2.3602100000000001E-2</v>
      </c>
      <c r="CY286">
        <v>0.14241570000000001</v>
      </c>
      <c r="CZ286">
        <v>0.209928</v>
      </c>
      <c r="DA286">
        <v>0.1463293</v>
      </c>
      <c r="DB286">
        <v>0.1400999</v>
      </c>
      <c r="DC286">
        <v>9.68725E-2</v>
      </c>
      <c r="DD286">
        <v>7.8229499999999993E-2</v>
      </c>
      <c r="DE286">
        <v>5.7660200000000002E-2</v>
      </c>
      <c r="DF286">
        <v>3.57337E-2</v>
      </c>
      <c r="DG286">
        <v>4.5834999999999999E-3</v>
      </c>
      <c r="DH286">
        <v>9.7073999999999997E-3</v>
      </c>
      <c r="DI286">
        <v>1.17842E-2</v>
      </c>
    </row>
    <row r="287" spans="1:113" x14ac:dyDescent="0.25">
      <c r="A287" t="str">
        <f t="shared" si="4"/>
        <v>All_1. Agriculture, Mining &amp; Construction_All_All_All_0 to 199.99 kW_44081</v>
      </c>
      <c r="B287" t="s">
        <v>155</v>
      </c>
      <c r="C287" t="s">
        <v>211</v>
      </c>
      <c r="D287" t="s">
        <v>2</v>
      </c>
      <c r="E287" t="s">
        <v>36</v>
      </c>
      <c r="F287" t="s">
        <v>2</v>
      </c>
      <c r="G287" t="s">
        <v>2</v>
      </c>
      <c r="H287" t="s">
        <v>2</v>
      </c>
      <c r="I287" t="s">
        <v>212</v>
      </c>
      <c r="J287" s="11">
        <v>44081</v>
      </c>
      <c r="K287">
        <v>15</v>
      </c>
      <c r="L287">
        <v>18</v>
      </c>
      <c r="M287">
        <v>400</v>
      </c>
      <c r="N287">
        <v>0</v>
      </c>
      <c r="O287">
        <v>0</v>
      </c>
      <c r="P287">
        <v>0</v>
      </c>
      <c r="Q287">
        <v>0</v>
      </c>
      <c r="R287">
        <v>13.62068</v>
      </c>
      <c r="S287">
        <v>13.250299999999999</v>
      </c>
      <c r="T287">
        <v>13.07305</v>
      </c>
      <c r="U287">
        <v>12.829549999999999</v>
      </c>
      <c r="V287">
        <v>12.843540000000001</v>
      </c>
      <c r="W287">
        <v>13.28355</v>
      </c>
      <c r="X287">
        <v>14.36397</v>
      </c>
      <c r="Y287">
        <v>14.902010000000001</v>
      </c>
      <c r="Z287">
        <v>16.100200000000001</v>
      </c>
      <c r="AA287">
        <v>16.434650000000001</v>
      </c>
      <c r="AB287">
        <v>17.337890000000002</v>
      </c>
      <c r="AC287">
        <v>17.745920000000002</v>
      </c>
      <c r="AD287">
        <v>17.880710000000001</v>
      </c>
      <c r="AE287">
        <v>17.910150000000002</v>
      </c>
      <c r="AF287">
        <v>17.326920000000001</v>
      </c>
      <c r="AG287">
        <v>16.86422</v>
      </c>
      <c r="AH287">
        <v>16.516030000000001</v>
      </c>
      <c r="AI287">
        <v>15.696540000000001</v>
      </c>
      <c r="AJ287">
        <v>15.12689</v>
      </c>
      <c r="AK287">
        <v>15.24568</v>
      </c>
      <c r="AL287">
        <v>15.006320000000001</v>
      </c>
      <c r="AM287">
        <v>14.718310000000001</v>
      </c>
      <c r="AN287">
        <v>14.166040000000001</v>
      </c>
      <c r="AO287">
        <v>13.67385</v>
      </c>
      <c r="AP287">
        <v>72.585999999999999</v>
      </c>
      <c r="AQ287">
        <v>71.979609999999994</v>
      </c>
      <c r="AR287">
        <v>70.784490000000005</v>
      </c>
      <c r="AS287">
        <v>70.174480000000003</v>
      </c>
      <c r="AT287">
        <v>69.16234</v>
      </c>
      <c r="AU287">
        <v>68.64188</v>
      </c>
      <c r="AV287">
        <v>67.896389999999997</v>
      </c>
      <c r="AW287">
        <v>72.003050000000002</v>
      </c>
      <c r="AX287">
        <v>74.025440000000003</v>
      </c>
      <c r="AY287">
        <v>77.94717</v>
      </c>
      <c r="AZ287">
        <v>80.799289999999999</v>
      </c>
      <c r="BA287">
        <v>81.27525</v>
      </c>
      <c r="BB287">
        <v>81.705489999999998</v>
      </c>
      <c r="BC287">
        <v>81.082729999999998</v>
      </c>
      <c r="BD287">
        <v>80.923810000000003</v>
      </c>
      <c r="BE287">
        <v>79.515150000000006</v>
      </c>
      <c r="BF287">
        <v>78.240380000000002</v>
      </c>
      <c r="BG287">
        <v>75.581220000000002</v>
      </c>
      <c r="BH287">
        <v>73.607839999999996</v>
      </c>
      <c r="BI287">
        <v>72.251279999999994</v>
      </c>
      <c r="BJ287">
        <v>71.742540000000005</v>
      </c>
      <c r="BK287">
        <v>71.306049999999999</v>
      </c>
      <c r="BL287">
        <v>71.095240000000004</v>
      </c>
      <c r="BM287">
        <v>70.931830000000005</v>
      </c>
      <c r="BN287">
        <v>-3.6615700000000001E-2</v>
      </c>
      <c r="BO287">
        <v>-1.3847399999999999E-2</v>
      </c>
      <c r="BP287">
        <v>5.2438499999999999E-2</v>
      </c>
      <c r="BQ287">
        <v>1.0365299999999999E-2</v>
      </c>
      <c r="BR287">
        <v>-0.12184159999999999</v>
      </c>
      <c r="BS287">
        <v>0.16445389999999999</v>
      </c>
      <c r="BT287">
        <v>0.54245279999999996</v>
      </c>
      <c r="BU287">
        <v>0.2331889</v>
      </c>
      <c r="BV287">
        <v>-0.15243280000000001</v>
      </c>
      <c r="BW287">
        <v>-0.26564219999999999</v>
      </c>
      <c r="BX287">
        <v>-3.0775E-2</v>
      </c>
      <c r="BY287">
        <v>2.4495099999999999E-2</v>
      </c>
      <c r="BZ287">
        <v>5.9936499999999997E-2</v>
      </c>
      <c r="CA287">
        <v>0.17370479999999999</v>
      </c>
      <c r="CB287">
        <v>0.22426189999999999</v>
      </c>
      <c r="CC287">
        <v>-8.2431900000000002E-2</v>
      </c>
      <c r="CD287">
        <v>-0.64603849999999996</v>
      </c>
      <c r="CE287">
        <v>-0.85940510000000003</v>
      </c>
      <c r="CF287">
        <v>-0.45125490000000001</v>
      </c>
      <c r="CG287">
        <v>-0.60998600000000003</v>
      </c>
      <c r="CH287">
        <v>-0.54387379999999996</v>
      </c>
      <c r="CI287">
        <v>9.3753199999999995E-2</v>
      </c>
      <c r="CJ287">
        <v>0.1169308</v>
      </c>
      <c r="CK287">
        <v>0.1915123</v>
      </c>
      <c r="CL287">
        <v>6.8263000000000004E-3</v>
      </c>
      <c r="CM287">
        <v>5.1684000000000001E-3</v>
      </c>
      <c r="CN287">
        <v>5.3787000000000001E-3</v>
      </c>
      <c r="CO287">
        <v>1.04344E-2</v>
      </c>
      <c r="CP287">
        <v>3.5507700000000003E-2</v>
      </c>
      <c r="CQ287">
        <v>0.1061074</v>
      </c>
      <c r="CR287">
        <v>0.26624510000000001</v>
      </c>
      <c r="CS287">
        <v>0.19900090000000001</v>
      </c>
      <c r="CT287">
        <v>0.11736480000000001</v>
      </c>
      <c r="CU287">
        <v>6.4067499999999999E-2</v>
      </c>
      <c r="CV287">
        <v>2.9168800000000002E-2</v>
      </c>
      <c r="CW287">
        <v>1.61543E-2</v>
      </c>
      <c r="CX287">
        <v>4.1972799999999998E-2</v>
      </c>
      <c r="CY287">
        <v>0.15744730000000001</v>
      </c>
      <c r="CZ287">
        <v>0.1181986</v>
      </c>
      <c r="DA287">
        <v>0.17920920000000001</v>
      </c>
      <c r="DB287">
        <v>0.15919359999999999</v>
      </c>
      <c r="DC287">
        <v>0.1355654</v>
      </c>
      <c r="DD287">
        <v>0.1061434</v>
      </c>
      <c r="DE287">
        <v>6.4908199999999999E-2</v>
      </c>
      <c r="DF287">
        <v>4.1298500000000002E-2</v>
      </c>
      <c r="DG287">
        <v>8.1653000000000003E-3</v>
      </c>
      <c r="DH287">
        <v>1.48862E-2</v>
      </c>
      <c r="DI287">
        <v>2.0849800000000002E-2</v>
      </c>
    </row>
    <row r="288" spans="1:113" x14ac:dyDescent="0.25">
      <c r="A288" t="str">
        <f t="shared" si="4"/>
        <v>All_1. Agriculture, Mining &amp; Construction_All_All_All_0 to 199.99 kW_44104</v>
      </c>
      <c r="B288" t="s">
        <v>155</v>
      </c>
      <c r="C288" t="s">
        <v>211</v>
      </c>
      <c r="D288" t="s">
        <v>2</v>
      </c>
      <c r="E288" t="s">
        <v>36</v>
      </c>
      <c r="F288" t="s">
        <v>2</v>
      </c>
      <c r="G288" t="s">
        <v>2</v>
      </c>
      <c r="H288" t="s">
        <v>2</v>
      </c>
      <c r="I288" t="s">
        <v>212</v>
      </c>
      <c r="J288" s="11">
        <v>44104</v>
      </c>
      <c r="K288">
        <v>15</v>
      </c>
      <c r="L288">
        <v>18</v>
      </c>
      <c r="M288">
        <v>402</v>
      </c>
      <c r="N288">
        <v>0</v>
      </c>
      <c r="O288">
        <v>0</v>
      </c>
      <c r="P288">
        <v>0</v>
      </c>
      <c r="Q288">
        <v>0</v>
      </c>
      <c r="R288">
        <v>12.84193</v>
      </c>
      <c r="S288">
        <v>12.54153</v>
      </c>
      <c r="T288">
        <v>12.332509999999999</v>
      </c>
      <c r="U288">
        <v>12.230180000000001</v>
      </c>
      <c r="V288">
        <v>12.718310000000001</v>
      </c>
      <c r="W288">
        <v>14.984069999999999</v>
      </c>
      <c r="X288">
        <v>18.15888</v>
      </c>
      <c r="Y288">
        <v>20.6843</v>
      </c>
      <c r="Z288">
        <v>22.62351</v>
      </c>
      <c r="AA288">
        <v>24.623370000000001</v>
      </c>
      <c r="AB288">
        <v>26.240829999999999</v>
      </c>
      <c r="AC288">
        <v>27.452559999999998</v>
      </c>
      <c r="AD288">
        <v>27.84271</v>
      </c>
      <c r="AE288">
        <v>28.14884</v>
      </c>
      <c r="AF288">
        <v>27.784279999999999</v>
      </c>
      <c r="AG288">
        <v>26.636009999999999</v>
      </c>
      <c r="AH288">
        <v>23.977920000000001</v>
      </c>
      <c r="AI288">
        <v>21.371949999999998</v>
      </c>
      <c r="AJ288">
        <v>18.678529999999999</v>
      </c>
      <c r="AK288">
        <v>17.329999999999998</v>
      </c>
      <c r="AL288">
        <v>16.429929999999999</v>
      </c>
      <c r="AM288">
        <v>15.665940000000001</v>
      </c>
      <c r="AN288">
        <v>14.774749999999999</v>
      </c>
      <c r="AO288">
        <v>13.80672</v>
      </c>
      <c r="AP288">
        <v>66.793199999999999</v>
      </c>
      <c r="AQ288">
        <v>66.670810000000003</v>
      </c>
      <c r="AR288">
        <v>65.86797</v>
      </c>
      <c r="AS288">
        <v>66.944410000000005</v>
      </c>
      <c r="AT288">
        <v>67.301159999999996</v>
      </c>
      <c r="AU288">
        <v>68.938580000000002</v>
      </c>
      <c r="AV288">
        <v>69.351910000000004</v>
      </c>
      <c r="AW288">
        <v>75.792370000000005</v>
      </c>
      <c r="AX288">
        <v>83.754170000000002</v>
      </c>
      <c r="AY288">
        <v>88.961749999999995</v>
      </c>
      <c r="AZ288">
        <v>95.079719999999995</v>
      </c>
      <c r="BA288">
        <v>96.554569999999998</v>
      </c>
      <c r="BB288">
        <v>95.762540000000001</v>
      </c>
      <c r="BC288">
        <v>94.516779999999997</v>
      </c>
      <c r="BD288">
        <v>94.673959999999994</v>
      </c>
      <c r="BE288">
        <v>95.884540000000001</v>
      </c>
      <c r="BF288">
        <v>94.631929999999997</v>
      </c>
      <c r="BG288">
        <v>88.626189999999994</v>
      </c>
      <c r="BH288">
        <v>83.074979999999996</v>
      </c>
      <c r="BI288">
        <v>79.751890000000003</v>
      </c>
      <c r="BJ288">
        <v>76.471329999999995</v>
      </c>
      <c r="BK288">
        <v>74.499899999999997</v>
      </c>
      <c r="BL288">
        <v>72.68486</v>
      </c>
      <c r="BM288">
        <v>71.714320000000001</v>
      </c>
      <c r="BN288">
        <v>2.8246999999999999E-3</v>
      </c>
      <c r="BO288">
        <v>1.0474000000000001E-2</v>
      </c>
      <c r="BP288">
        <v>4.6063699999999999E-2</v>
      </c>
      <c r="BQ288">
        <v>-4.2941100000000003E-2</v>
      </c>
      <c r="BR288">
        <v>-3.3692800000000002E-2</v>
      </c>
      <c r="BS288">
        <v>0.1968249</v>
      </c>
      <c r="BT288">
        <v>0.60660890000000001</v>
      </c>
      <c r="BU288">
        <v>0.20292350000000001</v>
      </c>
      <c r="BV288">
        <v>2.2863700000000001E-2</v>
      </c>
      <c r="BW288">
        <v>-6.0547799999999999E-2</v>
      </c>
      <c r="BX288">
        <v>5.31615E-2</v>
      </c>
      <c r="BY288">
        <v>1.7793300000000001E-2</v>
      </c>
      <c r="BZ288">
        <v>1.3136699999999999E-2</v>
      </c>
      <c r="CA288">
        <v>-9.4090000000000005E-4</v>
      </c>
      <c r="CB288">
        <v>-4.8792700000000001E-2</v>
      </c>
      <c r="CC288">
        <v>8.1798099999999999E-2</v>
      </c>
      <c r="CD288">
        <v>0.1852792</v>
      </c>
      <c r="CE288">
        <v>0.1777068</v>
      </c>
      <c r="CF288">
        <v>-0.1068422</v>
      </c>
      <c r="CG288">
        <v>-0.23347879999999999</v>
      </c>
      <c r="CH288">
        <v>-0.22502849999999999</v>
      </c>
      <c r="CI288">
        <v>-5.5783899999999997E-2</v>
      </c>
      <c r="CJ288">
        <v>7.5969099999999998E-2</v>
      </c>
      <c r="CK288">
        <v>0.1681985</v>
      </c>
      <c r="CL288">
        <v>5.2833999999999997E-3</v>
      </c>
      <c r="CM288">
        <v>2.6199999999999999E-3</v>
      </c>
      <c r="CN288">
        <v>4.6911000000000001E-3</v>
      </c>
      <c r="CO288">
        <v>3.4626000000000001E-3</v>
      </c>
      <c r="CP288">
        <v>9.5642000000000001E-3</v>
      </c>
      <c r="CQ288">
        <v>3.7860499999999998E-2</v>
      </c>
      <c r="CR288">
        <v>5.9165000000000002E-2</v>
      </c>
      <c r="CS288">
        <v>5.0091700000000003E-2</v>
      </c>
      <c r="CT288">
        <v>5.8643300000000002E-2</v>
      </c>
      <c r="CU288">
        <v>3.2929600000000003E-2</v>
      </c>
      <c r="CV288">
        <v>1.72287E-2</v>
      </c>
      <c r="CW288" s="25">
        <v>5.9264000000000001E-3</v>
      </c>
      <c r="CX288">
        <v>1.22816E-2</v>
      </c>
      <c r="CY288">
        <v>3.6068200000000002E-2</v>
      </c>
      <c r="CZ288">
        <v>9.9166799999999999E-2</v>
      </c>
      <c r="DA288">
        <v>8.3241499999999996E-2</v>
      </c>
      <c r="DB288">
        <v>8.6507700000000007E-2</v>
      </c>
      <c r="DC288">
        <v>7.6663300000000004E-2</v>
      </c>
      <c r="DD288">
        <v>5.1659099999999999E-2</v>
      </c>
      <c r="DE288">
        <v>3.2655799999999999E-2</v>
      </c>
      <c r="DF288">
        <v>1.51772E-2</v>
      </c>
      <c r="DG288">
        <v>2.3685999999999998E-3</v>
      </c>
      <c r="DH288">
        <v>4.5421999999999997E-3</v>
      </c>
      <c r="DI288">
        <v>7.7872999999999996E-3</v>
      </c>
    </row>
    <row r="289" spans="1:113" x14ac:dyDescent="0.25">
      <c r="A289" t="str">
        <f t="shared" si="4"/>
        <v>All_1. Agriculture, Mining &amp; Construction_All_All_All_0 to 199.99 kW_44105</v>
      </c>
      <c r="B289" t="s">
        <v>155</v>
      </c>
      <c r="C289" t="s">
        <v>211</v>
      </c>
      <c r="D289" t="s">
        <v>2</v>
      </c>
      <c r="E289" t="s">
        <v>36</v>
      </c>
      <c r="F289" t="s">
        <v>2</v>
      </c>
      <c r="G289" t="s">
        <v>2</v>
      </c>
      <c r="H289" t="s">
        <v>2</v>
      </c>
      <c r="I289" t="s">
        <v>212</v>
      </c>
      <c r="J289" s="11">
        <v>44105</v>
      </c>
      <c r="K289">
        <v>15</v>
      </c>
      <c r="L289">
        <v>18</v>
      </c>
      <c r="M289">
        <v>402</v>
      </c>
      <c r="N289">
        <v>0</v>
      </c>
      <c r="O289">
        <v>0</v>
      </c>
      <c r="P289">
        <v>0</v>
      </c>
      <c r="Q289">
        <v>0</v>
      </c>
      <c r="R289">
        <v>13.11726</v>
      </c>
      <c r="S289">
        <v>12.849550000000001</v>
      </c>
      <c r="T289">
        <v>12.832649999999999</v>
      </c>
      <c r="U289">
        <v>12.69373</v>
      </c>
      <c r="V289">
        <v>12.993270000000001</v>
      </c>
      <c r="W289">
        <v>15.00919</v>
      </c>
      <c r="X289">
        <v>18.22644</v>
      </c>
      <c r="Y289">
        <v>20.92306</v>
      </c>
      <c r="Z289">
        <v>22.863420000000001</v>
      </c>
      <c r="AA289">
        <v>24.266639999999999</v>
      </c>
      <c r="AB289">
        <v>26.07612</v>
      </c>
      <c r="AC289">
        <v>27.117149999999999</v>
      </c>
      <c r="AD289">
        <v>27.92597</v>
      </c>
      <c r="AE289">
        <v>29.106619999999999</v>
      </c>
      <c r="AF289">
        <v>28.200050000000001</v>
      </c>
      <c r="AG289">
        <v>26.333069999999999</v>
      </c>
      <c r="AH289">
        <v>23.99137</v>
      </c>
      <c r="AI289">
        <v>21.238309999999998</v>
      </c>
      <c r="AJ289">
        <v>18.600190000000001</v>
      </c>
      <c r="AK289">
        <v>17.213930000000001</v>
      </c>
      <c r="AL289">
        <v>16.03726</v>
      </c>
      <c r="AM289">
        <v>15.579879999999999</v>
      </c>
      <c r="AN289">
        <v>14.870039999999999</v>
      </c>
      <c r="AO289">
        <v>14.21889</v>
      </c>
      <c r="AP289">
        <v>71.475200000000001</v>
      </c>
      <c r="AQ289">
        <v>70.819460000000007</v>
      </c>
      <c r="AR289">
        <v>69.365740000000002</v>
      </c>
      <c r="AS289">
        <v>68.558090000000007</v>
      </c>
      <c r="AT289">
        <v>66.490769999999998</v>
      </c>
      <c r="AU289">
        <v>66.827529999999996</v>
      </c>
      <c r="AV289">
        <v>66.414000000000001</v>
      </c>
      <c r="AW289">
        <v>73.445430000000002</v>
      </c>
      <c r="AX289">
        <v>82.366110000000006</v>
      </c>
      <c r="AY289">
        <v>89.947789999999998</v>
      </c>
      <c r="AZ289">
        <v>95.260800000000003</v>
      </c>
      <c r="BA289">
        <v>97.733410000000006</v>
      </c>
      <c r="BB289">
        <v>98.160920000000004</v>
      </c>
      <c r="BC289">
        <v>97.700739999999996</v>
      </c>
      <c r="BD289">
        <v>95.337590000000006</v>
      </c>
      <c r="BE289">
        <v>93.619119999999995</v>
      </c>
      <c r="BF289">
        <v>91.784610000000001</v>
      </c>
      <c r="BG289">
        <v>86.778049999999993</v>
      </c>
      <c r="BH289">
        <v>80.782169999999994</v>
      </c>
      <c r="BI289">
        <v>76.242829999999998</v>
      </c>
      <c r="BJ289">
        <v>73.693049999999999</v>
      </c>
      <c r="BK289">
        <v>72.377690000000001</v>
      </c>
      <c r="BL289">
        <v>70.396069999999995</v>
      </c>
      <c r="BM289">
        <v>68.467609999999993</v>
      </c>
      <c r="BN289">
        <v>-2.7535400000000002E-2</v>
      </c>
      <c r="BO289">
        <v>3.1283900000000003E-2</v>
      </c>
      <c r="BP289">
        <v>3.4210200000000003E-2</v>
      </c>
      <c r="BQ289">
        <v>-3.0564600000000001E-2</v>
      </c>
      <c r="BR289">
        <v>-4.3160499999999997E-2</v>
      </c>
      <c r="BS289">
        <v>0.16177630000000001</v>
      </c>
      <c r="BT289">
        <v>0.82913029999999999</v>
      </c>
      <c r="BU289">
        <v>0.311635</v>
      </c>
      <c r="BV289">
        <v>2.6303699999999999E-2</v>
      </c>
      <c r="BW289">
        <v>-5.18705E-2</v>
      </c>
      <c r="BX289">
        <v>5.3462099999999999E-2</v>
      </c>
      <c r="BY289">
        <v>1.9643500000000001E-2</v>
      </c>
      <c r="BZ289">
        <v>1.3847999999999999E-2</v>
      </c>
      <c r="CA289">
        <v>-3.07218E-2</v>
      </c>
      <c r="CB289">
        <v>-4.9686300000000003E-2</v>
      </c>
      <c r="CC289">
        <v>8.4630999999999994E-3</v>
      </c>
      <c r="CD289">
        <v>-7.4776E-3</v>
      </c>
      <c r="CE289">
        <v>2.0347299999999999E-2</v>
      </c>
      <c r="CF289">
        <v>-0.2010074</v>
      </c>
      <c r="CG289">
        <v>-0.41308250000000002</v>
      </c>
      <c r="CH289">
        <v>-0.35660199999999997</v>
      </c>
      <c r="CI289">
        <v>-2.7299400000000001E-2</v>
      </c>
      <c r="CJ289">
        <v>0.1141969</v>
      </c>
      <c r="CK289">
        <v>0.2280509</v>
      </c>
      <c r="CL289">
        <v>3.7683E-3</v>
      </c>
      <c r="CM289">
        <v>2.1662000000000001E-3</v>
      </c>
      <c r="CN289">
        <v>2.7074999999999998E-3</v>
      </c>
      <c r="CO289">
        <v>3.1413999999999999E-3</v>
      </c>
      <c r="CP289">
        <v>1.28466E-2</v>
      </c>
      <c r="CQ289">
        <v>4.6815700000000002E-2</v>
      </c>
      <c r="CR289">
        <v>9.3604999999999994E-2</v>
      </c>
      <c r="CS289">
        <v>7.0489899999999994E-2</v>
      </c>
      <c r="CT289">
        <v>5.4476299999999998E-2</v>
      </c>
      <c r="CU289">
        <v>3.4296599999999997E-2</v>
      </c>
      <c r="CV289">
        <v>2.01823E-2</v>
      </c>
      <c r="CW289" s="25">
        <v>4.3039000000000003E-3</v>
      </c>
      <c r="CX289">
        <v>1.7782099999999999E-2</v>
      </c>
      <c r="CY289">
        <v>7.3610300000000004E-2</v>
      </c>
      <c r="CZ289">
        <v>0.12775049999999999</v>
      </c>
      <c r="DA289">
        <v>8.4411799999999995E-2</v>
      </c>
      <c r="DB289">
        <v>0.1022549</v>
      </c>
      <c r="DC289">
        <v>9.5834500000000003E-2</v>
      </c>
      <c r="DD289">
        <v>6.7934800000000004E-2</v>
      </c>
      <c r="DE289">
        <v>3.5609700000000001E-2</v>
      </c>
      <c r="DF289">
        <v>2.3952299999999999E-2</v>
      </c>
      <c r="DG289">
        <v>2.3254E-3</v>
      </c>
      <c r="DH289">
        <v>6.0496999999999999E-3</v>
      </c>
      <c r="DI289">
        <v>9.4391000000000006E-3</v>
      </c>
    </row>
    <row r="290" spans="1:113" x14ac:dyDescent="0.25">
      <c r="A290" t="str">
        <f t="shared" si="4"/>
        <v>All_2. Manufacturing_All_All_All_0 to 199.99 kW_44060</v>
      </c>
      <c r="B290" t="s">
        <v>155</v>
      </c>
      <c r="C290" t="s">
        <v>213</v>
      </c>
      <c r="D290" t="s">
        <v>2</v>
      </c>
      <c r="E290" t="s">
        <v>37</v>
      </c>
      <c r="F290" t="s">
        <v>2</v>
      </c>
      <c r="G290" t="s">
        <v>2</v>
      </c>
      <c r="H290" t="s">
        <v>2</v>
      </c>
      <c r="I290" t="s">
        <v>212</v>
      </c>
      <c r="J290" s="11">
        <v>44060</v>
      </c>
      <c r="K290">
        <v>15</v>
      </c>
      <c r="L290">
        <v>18</v>
      </c>
      <c r="M290">
        <v>913</v>
      </c>
      <c r="N290">
        <v>0</v>
      </c>
      <c r="O290">
        <v>0</v>
      </c>
      <c r="P290">
        <v>0</v>
      </c>
      <c r="Q290">
        <v>0</v>
      </c>
      <c r="R290">
        <v>11.90508</v>
      </c>
      <c r="S290">
        <v>11.78218</v>
      </c>
      <c r="T290">
        <v>11.67957</v>
      </c>
      <c r="U290">
        <v>11.94746</v>
      </c>
      <c r="V290">
        <v>13.00881</v>
      </c>
      <c r="W290">
        <v>16.420349999999999</v>
      </c>
      <c r="X290">
        <v>22.159690000000001</v>
      </c>
      <c r="Y290">
        <v>26.709540000000001</v>
      </c>
      <c r="Z290">
        <v>29.440200000000001</v>
      </c>
      <c r="AA290">
        <v>30.315650000000002</v>
      </c>
      <c r="AB290">
        <v>31.06307</v>
      </c>
      <c r="AC290">
        <v>31.866980000000002</v>
      </c>
      <c r="AD290">
        <v>32.424860000000002</v>
      </c>
      <c r="AE290">
        <v>33.190480000000001</v>
      </c>
      <c r="AF290">
        <v>32.108370000000001</v>
      </c>
      <c r="AG290">
        <v>29.554310000000001</v>
      </c>
      <c r="AH290">
        <v>26.519100000000002</v>
      </c>
      <c r="AI290">
        <v>23.363980000000002</v>
      </c>
      <c r="AJ290">
        <v>20.887979999999999</v>
      </c>
      <c r="AK290">
        <v>19.10999</v>
      </c>
      <c r="AL290">
        <v>18.058129999999998</v>
      </c>
      <c r="AM290">
        <v>16.916509999999999</v>
      </c>
      <c r="AN290">
        <v>15.928599999999999</v>
      </c>
      <c r="AO290">
        <v>14.67015</v>
      </c>
      <c r="AP290">
        <v>71.939300000000003</v>
      </c>
      <c r="AQ290">
        <v>70.957369999999997</v>
      </c>
      <c r="AR290">
        <v>69.174869999999999</v>
      </c>
      <c r="AS290">
        <v>69.617720000000006</v>
      </c>
      <c r="AT290">
        <v>70.413899999999998</v>
      </c>
      <c r="AU290">
        <v>71.79956</v>
      </c>
      <c r="AV290">
        <v>72.585149999999999</v>
      </c>
      <c r="AW290">
        <v>74.318049999999999</v>
      </c>
      <c r="AX290">
        <v>75.720929999999996</v>
      </c>
      <c r="AY290">
        <v>77.754159999999999</v>
      </c>
      <c r="AZ290">
        <v>81.586359999999999</v>
      </c>
      <c r="BA290">
        <v>86.239000000000004</v>
      </c>
      <c r="BB290">
        <v>87.609560000000002</v>
      </c>
      <c r="BC290">
        <v>88.718279999999993</v>
      </c>
      <c r="BD290">
        <v>89.214259999999996</v>
      </c>
      <c r="BE290">
        <v>87.746679999999998</v>
      </c>
      <c r="BF290">
        <v>86.127539999999996</v>
      </c>
      <c r="BG290">
        <v>84.606139999999996</v>
      </c>
      <c r="BH290">
        <v>79.325050000000005</v>
      </c>
      <c r="BI290">
        <v>75.939930000000004</v>
      </c>
      <c r="BJ290">
        <v>74.204930000000004</v>
      </c>
      <c r="BK290">
        <v>73.559399999999997</v>
      </c>
      <c r="BL290">
        <v>72.816040000000001</v>
      </c>
      <c r="BM290">
        <v>72.155140000000003</v>
      </c>
      <c r="BN290">
        <v>5.47027E-2</v>
      </c>
      <c r="BO290">
        <v>-1.7918099999999999E-2</v>
      </c>
      <c r="BP290">
        <v>1.1949599999999999E-2</v>
      </c>
      <c r="BQ290">
        <v>-4.72355E-2</v>
      </c>
      <c r="BR290">
        <v>4.1962199999999998E-2</v>
      </c>
      <c r="BS290">
        <v>0.14751030000000001</v>
      </c>
      <c r="BT290">
        <v>0.3549658</v>
      </c>
      <c r="BU290">
        <v>0.31881429999999999</v>
      </c>
      <c r="BV290">
        <v>-0.205071</v>
      </c>
      <c r="BW290">
        <v>-2.4672099999999999E-2</v>
      </c>
      <c r="BX290">
        <v>5.94663E-2</v>
      </c>
      <c r="BY290">
        <v>-7.2138999999999997E-3</v>
      </c>
      <c r="BZ290">
        <v>-2.7460200000000001E-2</v>
      </c>
      <c r="CA290">
        <v>-0.104139</v>
      </c>
      <c r="CB290">
        <v>-2.4779599999999999E-2</v>
      </c>
      <c r="CC290">
        <v>-0.176042</v>
      </c>
      <c r="CD290">
        <v>-0.2921241</v>
      </c>
      <c r="CE290">
        <v>-0.23057059999999999</v>
      </c>
      <c r="CF290">
        <v>-0.21207970000000001</v>
      </c>
      <c r="CG290">
        <v>-9.9618399999999996E-2</v>
      </c>
      <c r="CH290">
        <v>-8.9712100000000003E-2</v>
      </c>
      <c r="CI290">
        <v>1.5636199999999999E-2</v>
      </c>
      <c r="CJ290">
        <v>6.4098600000000006E-2</v>
      </c>
      <c r="CK290">
        <v>2.6056E-3</v>
      </c>
      <c r="CL290">
        <v>2.39516E-2</v>
      </c>
      <c r="CM290">
        <v>2.3155100000000001E-2</v>
      </c>
      <c r="CN290">
        <v>2.2887500000000002E-2</v>
      </c>
      <c r="CO290">
        <v>2.6700000000000002E-2</v>
      </c>
      <c r="CP290">
        <v>3.0507699999999999E-2</v>
      </c>
      <c r="CQ290">
        <v>3.5365099999999997E-2</v>
      </c>
      <c r="CR290">
        <v>3.1998100000000002E-2</v>
      </c>
      <c r="CS290">
        <v>2.9167200000000001E-2</v>
      </c>
      <c r="CT290">
        <v>2.15248E-2</v>
      </c>
      <c r="CU290">
        <v>1.4402999999999999E-2</v>
      </c>
      <c r="CV290">
        <v>6.6042999999999996E-3</v>
      </c>
      <c r="CW290" s="25">
        <v>3.2179000000000001E-3</v>
      </c>
      <c r="CX290">
        <v>5.4181999999999998E-3</v>
      </c>
      <c r="CY290">
        <v>1.2516899999999999E-2</v>
      </c>
      <c r="CZ290">
        <v>2.1388299999999999E-2</v>
      </c>
      <c r="DA290">
        <v>3.16561E-2</v>
      </c>
      <c r="DB290">
        <v>3.1011199999999999E-2</v>
      </c>
      <c r="DC290">
        <v>2.4006599999999999E-2</v>
      </c>
      <c r="DD290">
        <v>1.50764E-2</v>
      </c>
      <c r="DE290">
        <v>7.8855000000000001E-3</v>
      </c>
      <c r="DF290">
        <v>4.5437999999999997E-3</v>
      </c>
      <c r="DG290">
        <v>1.8779999999999999E-3</v>
      </c>
      <c r="DH290">
        <v>1.7082E-3</v>
      </c>
      <c r="DI290">
        <v>4.9299000000000001E-3</v>
      </c>
    </row>
    <row r="291" spans="1:113" x14ac:dyDescent="0.25">
      <c r="A291" t="str">
        <f t="shared" si="4"/>
        <v>All_2. Manufacturing_All_All_All_0 to 199.99 kW_44061</v>
      </c>
      <c r="B291" t="s">
        <v>155</v>
      </c>
      <c r="C291" t="s">
        <v>213</v>
      </c>
      <c r="D291" t="s">
        <v>2</v>
      </c>
      <c r="E291" t="s">
        <v>37</v>
      </c>
      <c r="F291" t="s">
        <v>2</v>
      </c>
      <c r="G291" t="s">
        <v>2</v>
      </c>
      <c r="H291" t="s">
        <v>2</v>
      </c>
      <c r="I291" t="s">
        <v>212</v>
      </c>
      <c r="J291" s="11">
        <v>44061</v>
      </c>
      <c r="K291">
        <v>15</v>
      </c>
      <c r="L291">
        <v>18</v>
      </c>
      <c r="M291">
        <v>913</v>
      </c>
      <c r="N291">
        <v>0</v>
      </c>
      <c r="O291">
        <v>0</v>
      </c>
      <c r="P291">
        <v>0</v>
      </c>
      <c r="Q291">
        <v>0</v>
      </c>
      <c r="R291">
        <v>13.859579999999999</v>
      </c>
      <c r="S291">
        <v>13.3749</v>
      </c>
      <c r="T291">
        <v>13.14855</v>
      </c>
      <c r="U291">
        <v>13.343260000000001</v>
      </c>
      <c r="V291">
        <v>14.359830000000001</v>
      </c>
      <c r="W291">
        <v>17.664729999999999</v>
      </c>
      <c r="X291">
        <v>22.923359999999999</v>
      </c>
      <c r="Y291">
        <v>27.593150000000001</v>
      </c>
      <c r="Z291">
        <v>30.684170000000002</v>
      </c>
      <c r="AA291">
        <v>32.564790000000002</v>
      </c>
      <c r="AB291">
        <v>33.946550000000002</v>
      </c>
      <c r="AC291">
        <v>34.942619999999998</v>
      </c>
      <c r="AD291">
        <v>35.096600000000002</v>
      </c>
      <c r="AE291">
        <v>34.858449999999998</v>
      </c>
      <c r="AF291">
        <v>32.659230000000001</v>
      </c>
      <c r="AG291">
        <v>30.403279999999999</v>
      </c>
      <c r="AH291">
        <v>27.46115</v>
      </c>
      <c r="AI291">
        <v>23.73743</v>
      </c>
      <c r="AJ291">
        <v>20.95824</v>
      </c>
      <c r="AK291">
        <v>19.36073</v>
      </c>
      <c r="AL291">
        <v>18.21611</v>
      </c>
      <c r="AM291">
        <v>17.14453</v>
      </c>
      <c r="AN291">
        <v>15.943530000000001</v>
      </c>
      <c r="AO291">
        <v>14.80522</v>
      </c>
      <c r="AP291">
        <v>71.923500000000004</v>
      </c>
      <c r="AQ291">
        <v>71.75367</v>
      </c>
      <c r="AR291">
        <v>71.66319</v>
      </c>
      <c r="AS291">
        <v>71.785659999999993</v>
      </c>
      <c r="AT291">
        <v>72.166730000000001</v>
      </c>
      <c r="AU291">
        <v>73.241259999999997</v>
      </c>
      <c r="AV291">
        <v>73.184150000000002</v>
      </c>
      <c r="AW291">
        <v>77.598560000000006</v>
      </c>
      <c r="AX291">
        <v>81.512039999999999</v>
      </c>
      <c r="AY291">
        <v>87.568770000000001</v>
      </c>
      <c r="AZ291">
        <v>90.990570000000005</v>
      </c>
      <c r="BA291">
        <v>94.499979999999994</v>
      </c>
      <c r="BB291">
        <v>95.028499999999994</v>
      </c>
      <c r="BC291">
        <v>87.037310000000005</v>
      </c>
      <c r="BD291">
        <v>85.973429999999993</v>
      </c>
      <c r="BE291">
        <v>86.606840000000005</v>
      </c>
      <c r="BF291">
        <v>86.240650000000002</v>
      </c>
      <c r="BG291">
        <v>83.278620000000004</v>
      </c>
      <c r="BH291">
        <v>80.279899999999998</v>
      </c>
      <c r="BI291">
        <v>77.138170000000002</v>
      </c>
      <c r="BJ291">
        <v>75.198809999999995</v>
      </c>
      <c r="BK291">
        <v>74.308080000000004</v>
      </c>
      <c r="BL291">
        <v>74.085660000000004</v>
      </c>
      <c r="BM291">
        <v>72.773449999999997</v>
      </c>
      <c r="BN291">
        <v>-0.30919740000000001</v>
      </c>
      <c r="BO291">
        <v>-0.27389910000000001</v>
      </c>
      <c r="BP291">
        <v>-0.25210050000000001</v>
      </c>
      <c r="BQ291">
        <v>-0.24324799999999999</v>
      </c>
      <c r="BR291">
        <v>-0.21506339999999999</v>
      </c>
      <c r="BS291">
        <v>-7.2966000000000003E-3</v>
      </c>
      <c r="BT291">
        <v>0.59990310000000002</v>
      </c>
      <c r="BU291">
        <v>1.07819</v>
      </c>
      <c r="BV291">
        <v>0.56265980000000004</v>
      </c>
      <c r="BW291">
        <v>0.30239450000000001</v>
      </c>
      <c r="BX291">
        <v>7.8274200000000002E-2</v>
      </c>
      <c r="BY291">
        <v>-3.3629399999999997E-2</v>
      </c>
      <c r="BZ291">
        <v>-4.8726800000000001E-2</v>
      </c>
      <c r="CA291">
        <v>-4.2074800000000002E-2</v>
      </c>
      <c r="CB291">
        <v>9.4299099999999997E-2</v>
      </c>
      <c r="CC291">
        <v>-0.42445090000000002</v>
      </c>
      <c r="CD291">
        <v>-0.62794870000000003</v>
      </c>
      <c r="CE291">
        <v>-0.3598056</v>
      </c>
      <c r="CF291">
        <v>-0.19530140000000001</v>
      </c>
      <c r="CG291">
        <v>-0.10016419999999999</v>
      </c>
      <c r="CH291">
        <v>-7.6090199999999997E-2</v>
      </c>
      <c r="CI291">
        <v>2.34503E-2</v>
      </c>
      <c r="CJ291">
        <v>3.1148100000000001E-2</v>
      </c>
      <c r="CK291">
        <v>2.2279400000000001E-2</v>
      </c>
      <c r="CL291">
        <v>1.2646299999999999E-2</v>
      </c>
      <c r="CM291">
        <v>1.2037900000000001E-2</v>
      </c>
      <c r="CN291">
        <v>1.16156E-2</v>
      </c>
      <c r="CO291">
        <v>1.52934E-2</v>
      </c>
      <c r="CP291">
        <v>2.20892E-2</v>
      </c>
      <c r="CQ291">
        <v>3.3998300000000002E-2</v>
      </c>
      <c r="CR291">
        <v>3.6500299999999999E-2</v>
      </c>
      <c r="CS291">
        <v>2.9942E-2</v>
      </c>
      <c r="CT291">
        <v>1.9242100000000002E-2</v>
      </c>
      <c r="CU291">
        <v>1.03353E-2</v>
      </c>
      <c r="CV291" s="25">
        <v>4.3430999999999999E-3</v>
      </c>
      <c r="CW291" s="25">
        <v>2.6594000000000001E-3</v>
      </c>
      <c r="CX291" s="25">
        <v>4.0727000000000003E-3</v>
      </c>
      <c r="CY291">
        <v>1.1410399999999999E-2</v>
      </c>
      <c r="CZ291">
        <v>2.9425799999999998E-2</v>
      </c>
      <c r="DA291">
        <v>4.3958499999999998E-2</v>
      </c>
      <c r="DB291">
        <v>3.9142499999999997E-2</v>
      </c>
      <c r="DC291">
        <v>2.8599699999999999E-2</v>
      </c>
      <c r="DD291">
        <v>1.7615800000000001E-2</v>
      </c>
      <c r="DE291">
        <v>8.8184999999999999E-3</v>
      </c>
      <c r="DF291">
        <v>4.1621999999999996E-3</v>
      </c>
      <c r="DG291">
        <v>1.603E-3</v>
      </c>
      <c r="DH291">
        <v>1.6867E-3</v>
      </c>
      <c r="DI291">
        <v>4.6223000000000002E-3</v>
      </c>
    </row>
    <row r="292" spans="1:113" x14ac:dyDescent="0.25">
      <c r="A292" t="str">
        <f t="shared" si="4"/>
        <v>All_2. Manufacturing_All_All_All_0 to 199.99 kW_44062</v>
      </c>
      <c r="B292" t="s">
        <v>155</v>
      </c>
      <c r="C292" t="s">
        <v>213</v>
      </c>
      <c r="D292" t="s">
        <v>2</v>
      </c>
      <c r="E292" t="s">
        <v>37</v>
      </c>
      <c r="F292" t="s">
        <v>2</v>
      </c>
      <c r="G292" t="s">
        <v>2</v>
      </c>
      <c r="H292" t="s">
        <v>2</v>
      </c>
      <c r="I292" t="s">
        <v>212</v>
      </c>
      <c r="J292" s="11">
        <v>44062</v>
      </c>
      <c r="K292">
        <v>15</v>
      </c>
      <c r="L292">
        <v>18</v>
      </c>
      <c r="M292">
        <v>913</v>
      </c>
      <c r="N292">
        <v>0</v>
      </c>
      <c r="O292">
        <v>0</v>
      </c>
      <c r="P292">
        <v>0</v>
      </c>
      <c r="Q292">
        <v>0</v>
      </c>
      <c r="R292">
        <v>14.014340000000001</v>
      </c>
      <c r="S292">
        <v>13.52882</v>
      </c>
      <c r="T292">
        <v>13.32832</v>
      </c>
      <c r="U292">
        <v>13.58901</v>
      </c>
      <c r="V292">
        <v>14.633039999999999</v>
      </c>
      <c r="W292">
        <v>17.866589999999999</v>
      </c>
      <c r="X292">
        <v>23.284510000000001</v>
      </c>
      <c r="Y292">
        <v>27.96829</v>
      </c>
      <c r="Z292">
        <v>30.945409999999999</v>
      </c>
      <c r="AA292">
        <v>32.225499999999997</v>
      </c>
      <c r="AB292">
        <v>33.587829999999997</v>
      </c>
      <c r="AC292">
        <v>33.924199999999999</v>
      </c>
      <c r="AD292">
        <v>34.140129999999999</v>
      </c>
      <c r="AE292">
        <v>33.958060000000003</v>
      </c>
      <c r="AF292">
        <v>32.46022</v>
      </c>
      <c r="AG292">
        <v>30.259979999999999</v>
      </c>
      <c r="AH292">
        <v>27.381599999999999</v>
      </c>
      <c r="AI292">
        <v>23.985700000000001</v>
      </c>
      <c r="AJ292">
        <v>21.33661</v>
      </c>
      <c r="AK292">
        <v>19.546220000000002</v>
      </c>
      <c r="AL292">
        <v>18.414290000000001</v>
      </c>
      <c r="AM292">
        <v>17.289639999999999</v>
      </c>
      <c r="AN292">
        <v>16.101459999999999</v>
      </c>
      <c r="AO292">
        <v>14.842079999999999</v>
      </c>
      <c r="AP292">
        <v>72.683999999999997</v>
      </c>
      <c r="AQ292">
        <v>72.383790000000005</v>
      </c>
      <c r="AR292">
        <v>72.425539999999998</v>
      </c>
      <c r="AS292">
        <v>71.688159999999996</v>
      </c>
      <c r="AT292">
        <v>71.965130000000002</v>
      </c>
      <c r="AU292">
        <v>71.602059999999994</v>
      </c>
      <c r="AV292">
        <v>72.351969999999994</v>
      </c>
      <c r="AW292">
        <v>76.396270000000001</v>
      </c>
      <c r="AX292">
        <v>81.802040000000005</v>
      </c>
      <c r="AY292">
        <v>85.515289999999993</v>
      </c>
      <c r="AZ292">
        <v>87.899270000000001</v>
      </c>
      <c r="BA292">
        <v>89.000079999999997</v>
      </c>
      <c r="BB292">
        <v>88.295929999999998</v>
      </c>
      <c r="BC292">
        <v>88.412199999999999</v>
      </c>
      <c r="BD292">
        <v>87.692629999999994</v>
      </c>
      <c r="BE292">
        <v>87.908810000000003</v>
      </c>
      <c r="BF292">
        <v>87.417609999999996</v>
      </c>
      <c r="BG292">
        <v>84.644490000000005</v>
      </c>
      <c r="BH292">
        <v>79.572869999999995</v>
      </c>
      <c r="BI292">
        <v>75.527860000000004</v>
      </c>
      <c r="BJ292">
        <v>74.384500000000003</v>
      </c>
      <c r="BK292">
        <v>73.683199999999999</v>
      </c>
      <c r="BL292">
        <v>72.688900000000004</v>
      </c>
      <c r="BM292">
        <v>72.149019999999993</v>
      </c>
      <c r="BN292">
        <v>-0.36713709999999999</v>
      </c>
      <c r="BO292">
        <v>-0.31442569999999997</v>
      </c>
      <c r="BP292">
        <v>-0.27101829999999999</v>
      </c>
      <c r="BQ292">
        <v>-0.2537528</v>
      </c>
      <c r="BR292">
        <v>-0.20074429999999999</v>
      </c>
      <c r="BS292">
        <v>7.9661000000000003E-3</v>
      </c>
      <c r="BT292">
        <v>0.56291800000000003</v>
      </c>
      <c r="BU292">
        <v>0.93443160000000003</v>
      </c>
      <c r="BV292">
        <v>0.55860330000000002</v>
      </c>
      <c r="BW292">
        <v>0.21092150000000001</v>
      </c>
      <c r="BX292">
        <v>6.23137E-2</v>
      </c>
      <c r="BY292">
        <v>-7.3198999999999998E-3</v>
      </c>
      <c r="BZ292">
        <v>-2.7573E-2</v>
      </c>
      <c r="CA292">
        <v>-3.6654600000000002E-2</v>
      </c>
      <c r="CB292">
        <v>0.11545759999999999</v>
      </c>
      <c r="CC292">
        <v>-0.39276179999999999</v>
      </c>
      <c r="CD292">
        <v>-0.62878109999999998</v>
      </c>
      <c r="CE292">
        <v>-0.38171909999999998</v>
      </c>
      <c r="CF292">
        <v>-0.18416930000000001</v>
      </c>
      <c r="CG292">
        <v>-8.0550499999999997E-2</v>
      </c>
      <c r="CH292">
        <v>-7.9016799999999998E-2</v>
      </c>
      <c r="CI292">
        <v>2.4469000000000001E-2</v>
      </c>
      <c r="CJ292">
        <v>2.3303999999999998E-2</v>
      </c>
      <c r="CK292">
        <v>2.4781600000000001E-2</v>
      </c>
      <c r="CL292">
        <v>1.2773899999999999E-2</v>
      </c>
      <c r="CM292">
        <v>1.26246E-2</v>
      </c>
      <c r="CN292">
        <v>1.2792100000000001E-2</v>
      </c>
      <c r="CO292">
        <v>1.4936100000000001E-2</v>
      </c>
      <c r="CP292">
        <v>1.9573900000000002E-2</v>
      </c>
      <c r="CQ292">
        <v>2.86018E-2</v>
      </c>
      <c r="CR292">
        <v>3.2016299999999998E-2</v>
      </c>
      <c r="CS292">
        <v>2.68417E-2</v>
      </c>
      <c r="CT292">
        <v>1.8450000000000001E-2</v>
      </c>
      <c r="CU292">
        <v>9.835E-3</v>
      </c>
      <c r="CV292" s="25">
        <v>4.4156000000000004E-3</v>
      </c>
      <c r="CW292" s="25">
        <v>2.5079999999999998E-3</v>
      </c>
      <c r="CX292" s="25">
        <v>3.8346999999999999E-3</v>
      </c>
      <c r="CY292">
        <v>1.0453E-2</v>
      </c>
      <c r="CZ292">
        <v>2.6102500000000001E-2</v>
      </c>
      <c r="DA292">
        <v>3.75384E-2</v>
      </c>
      <c r="DB292">
        <v>3.41003E-2</v>
      </c>
      <c r="DC292">
        <v>2.5568799999999999E-2</v>
      </c>
      <c r="DD292">
        <v>1.6494000000000002E-2</v>
      </c>
      <c r="DE292">
        <v>8.5879000000000007E-3</v>
      </c>
      <c r="DF292">
        <v>4.2947999999999997E-3</v>
      </c>
      <c r="DG292">
        <v>1.6620000000000001E-3</v>
      </c>
      <c r="DH292">
        <v>1.8090999999999999E-3</v>
      </c>
      <c r="DI292">
        <v>4.7232999999999997E-3</v>
      </c>
    </row>
    <row r="293" spans="1:113" x14ac:dyDescent="0.25">
      <c r="A293" t="str">
        <f t="shared" si="4"/>
        <v>All_2. Manufacturing_All_All_All_0 to 199.99 kW_44063</v>
      </c>
      <c r="B293" t="s">
        <v>155</v>
      </c>
      <c r="C293" t="s">
        <v>213</v>
      </c>
      <c r="D293" t="s">
        <v>2</v>
      </c>
      <c r="E293" t="s">
        <v>37</v>
      </c>
      <c r="F293" t="s">
        <v>2</v>
      </c>
      <c r="G293" t="s">
        <v>2</v>
      </c>
      <c r="H293" t="s">
        <v>2</v>
      </c>
      <c r="I293" t="s">
        <v>212</v>
      </c>
      <c r="J293" s="11">
        <v>44063</v>
      </c>
      <c r="K293">
        <v>15</v>
      </c>
      <c r="L293">
        <v>18</v>
      </c>
      <c r="M293">
        <v>913</v>
      </c>
      <c r="N293">
        <v>0</v>
      </c>
      <c r="O293">
        <v>0</v>
      </c>
      <c r="P293">
        <v>0</v>
      </c>
      <c r="Q293">
        <v>0</v>
      </c>
      <c r="R293">
        <v>14.127789999999999</v>
      </c>
      <c r="S293">
        <v>13.579420000000001</v>
      </c>
      <c r="T293">
        <v>13.38372</v>
      </c>
      <c r="U293">
        <v>13.548719999999999</v>
      </c>
      <c r="V293">
        <v>14.74526</v>
      </c>
      <c r="W293">
        <v>17.98742</v>
      </c>
      <c r="X293">
        <v>22.863029999999998</v>
      </c>
      <c r="Y293">
        <v>27.31503</v>
      </c>
      <c r="Z293">
        <v>30.170870000000001</v>
      </c>
      <c r="AA293">
        <v>31.74183</v>
      </c>
      <c r="AB293">
        <v>32.983510000000003</v>
      </c>
      <c r="AC293">
        <v>33.370640000000002</v>
      </c>
      <c r="AD293">
        <v>33.763509999999997</v>
      </c>
      <c r="AE293">
        <v>34.422040000000003</v>
      </c>
      <c r="AF293">
        <v>33.171520000000001</v>
      </c>
      <c r="AG293">
        <v>30.177820000000001</v>
      </c>
      <c r="AH293">
        <v>26.366510000000002</v>
      </c>
      <c r="AI293">
        <v>22.800470000000001</v>
      </c>
      <c r="AJ293">
        <v>20.373570000000001</v>
      </c>
      <c r="AK293">
        <v>18.72776</v>
      </c>
      <c r="AL293">
        <v>17.695609999999999</v>
      </c>
      <c r="AM293">
        <v>16.638339999999999</v>
      </c>
      <c r="AN293">
        <v>15.703860000000001</v>
      </c>
      <c r="AO293">
        <v>14.29922</v>
      </c>
      <c r="AP293">
        <v>71.869299999999996</v>
      </c>
      <c r="AQ293">
        <v>71.031720000000007</v>
      </c>
      <c r="AR293">
        <v>70.93441</v>
      </c>
      <c r="AS293">
        <v>71.852329999999995</v>
      </c>
      <c r="AT293">
        <v>71.486660000000001</v>
      </c>
      <c r="AU293">
        <v>71.517930000000007</v>
      </c>
      <c r="AV293">
        <v>72.076490000000007</v>
      </c>
      <c r="AW293">
        <v>75.463369999999998</v>
      </c>
      <c r="AX293">
        <v>79.517259999999993</v>
      </c>
      <c r="AY293">
        <v>84.538399999999996</v>
      </c>
      <c r="AZ293">
        <v>86.448049999999995</v>
      </c>
      <c r="BA293">
        <v>86.714119999999994</v>
      </c>
      <c r="BB293">
        <v>89.017750000000007</v>
      </c>
      <c r="BC293">
        <v>90.933670000000006</v>
      </c>
      <c r="BD293">
        <v>90.226579999999998</v>
      </c>
      <c r="BE293">
        <v>86.152770000000004</v>
      </c>
      <c r="BF293">
        <v>80.988659999999996</v>
      </c>
      <c r="BG293">
        <v>78.506540000000001</v>
      </c>
      <c r="BH293">
        <v>76.561520000000002</v>
      </c>
      <c r="BI293">
        <v>74.288219999999995</v>
      </c>
      <c r="BJ293">
        <v>72.913849999999996</v>
      </c>
      <c r="BK293">
        <v>72.205619999999996</v>
      </c>
      <c r="BL293">
        <v>71.642240000000001</v>
      </c>
      <c r="BM293">
        <v>70.806700000000006</v>
      </c>
      <c r="BN293">
        <v>-0.31770969999999998</v>
      </c>
      <c r="BO293">
        <v>-0.26884849999999999</v>
      </c>
      <c r="BP293">
        <v>-0.2426671</v>
      </c>
      <c r="BQ293">
        <v>-0.2485057</v>
      </c>
      <c r="BR293">
        <v>-0.1680594</v>
      </c>
      <c r="BS293">
        <v>1.3587E-2</v>
      </c>
      <c r="BT293">
        <v>0.55712689999999998</v>
      </c>
      <c r="BU293">
        <v>0.77839210000000003</v>
      </c>
      <c r="BV293">
        <v>0.38723479999999999</v>
      </c>
      <c r="BW293">
        <v>0.1812037</v>
      </c>
      <c r="BX293">
        <v>5.5625800000000003E-2</v>
      </c>
      <c r="BY293">
        <v>2.0073000000000001E-3</v>
      </c>
      <c r="BZ293">
        <v>-2.9754099999999999E-2</v>
      </c>
      <c r="CA293">
        <v>-1.6872000000000002E-2</v>
      </c>
      <c r="CB293">
        <v>0.14090179999999999</v>
      </c>
      <c r="CC293">
        <v>-0.4185739</v>
      </c>
      <c r="CD293">
        <v>-0.62186410000000003</v>
      </c>
      <c r="CE293">
        <v>-0.26538299999999998</v>
      </c>
      <c r="CF293">
        <v>-0.1271534</v>
      </c>
      <c r="CG293">
        <v>-6.3050200000000001E-2</v>
      </c>
      <c r="CH293">
        <v>-8.6562600000000003E-2</v>
      </c>
      <c r="CI293">
        <v>2.7482900000000001E-2</v>
      </c>
      <c r="CJ293">
        <v>1.56221E-2</v>
      </c>
      <c r="CK293">
        <v>3.3294999999999998E-2</v>
      </c>
      <c r="CL293">
        <v>1.3380400000000001E-2</v>
      </c>
      <c r="CM293">
        <v>1.27703E-2</v>
      </c>
      <c r="CN293">
        <v>1.26943E-2</v>
      </c>
      <c r="CO293">
        <v>1.83339E-2</v>
      </c>
      <c r="CP293">
        <v>2.74439E-2</v>
      </c>
      <c r="CQ293">
        <v>3.6034299999999998E-2</v>
      </c>
      <c r="CR293">
        <v>3.91185E-2</v>
      </c>
      <c r="CS293">
        <v>2.77185E-2</v>
      </c>
      <c r="CT293">
        <v>1.7392399999999999E-2</v>
      </c>
      <c r="CU293">
        <v>1.0111200000000001E-2</v>
      </c>
      <c r="CV293">
        <v>4.6217000000000003E-3</v>
      </c>
      <c r="CW293" s="25">
        <v>2.9066999999999999E-3</v>
      </c>
      <c r="CX293">
        <v>4.5599000000000004E-3</v>
      </c>
      <c r="CY293">
        <v>1.5201900000000001E-2</v>
      </c>
      <c r="CZ293">
        <v>3.1664299999999999E-2</v>
      </c>
      <c r="DA293">
        <v>4.5366299999999998E-2</v>
      </c>
      <c r="DB293">
        <v>4.1421100000000002E-2</v>
      </c>
      <c r="DC293">
        <v>2.81233E-2</v>
      </c>
      <c r="DD293">
        <v>1.6733499999999998E-2</v>
      </c>
      <c r="DE293">
        <v>8.7977999999999997E-3</v>
      </c>
      <c r="DF293">
        <v>4.6201999999999997E-3</v>
      </c>
      <c r="DG293">
        <v>1.7966E-3</v>
      </c>
      <c r="DH293">
        <v>1.5797000000000001E-3</v>
      </c>
      <c r="DI293">
        <v>5.1288000000000002E-3</v>
      </c>
    </row>
    <row r="294" spans="1:113" x14ac:dyDescent="0.25">
      <c r="A294" t="str">
        <f t="shared" si="4"/>
        <v>All_2. Manufacturing_All_All_All_0 to 199.99 kW_44079</v>
      </c>
      <c r="B294" t="s">
        <v>155</v>
      </c>
      <c r="C294" t="s">
        <v>213</v>
      </c>
      <c r="D294" t="s">
        <v>2</v>
      </c>
      <c r="E294" t="s">
        <v>37</v>
      </c>
      <c r="F294" t="s">
        <v>2</v>
      </c>
      <c r="G294" t="s">
        <v>2</v>
      </c>
      <c r="H294" t="s">
        <v>2</v>
      </c>
      <c r="I294" t="s">
        <v>212</v>
      </c>
      <c r="J294" s="11">
        <v>44079</v>
      </c>
      <c r="K294">
        <v>15</v>
      </c>
      <c r="L294">
        <v>18</v>
      </c>
      <c r="M294">
        <v>923</v>
      </c>
      <c r="N294">
        <v>0</v>
      </c>
      <c r="O294">
        <v>0</v>
      </c>
      <c r="P294">
        <v>0</v>
      </c>
      <c r="Q294">
        <v>0</v>
      </c>
      <c r="R294">
        <v>12.29391</v>
      </c>
      <c r="S294">
        <v>11.91539</v>
      </c>
      <c r="T294">
        <v>11.719670000000001</v>
      </c>
      <c r="U294">
        <v>11.612730000000001</v>
      </c>
      <c r="V294">
        <v>11.69469</v>
      </c>
      <c r="W294">
        <v>12.18674</v>
      </c>
      <c r="X294">
        <v>12.66647</v>
      </c>
      <c r="Y294">
        <v>13.19187</v>
      </c>
      <c r="Z294">
        <v>14.38578</v>
      </c>
      <c r="AA294">
        <v>15.394920000000001</v>
      </c>
      <c r="AB294">
        <v>16.496729999999999</v>
      </c>
      <c r="AC294">
        <v>17.458909999999999</v>
      </c>
      <c r="AD294">
        <v>17.859300000000001</v>
      </c>
      <c r="AE294">
        <v>17.9405</v>
      </c>
      <c r="AF294">
        <v>17.92445</v>
      </c>
      <c r="AG294">
        <v>17.615490000000001</v>
      </c>
      <c r="AH294">
        <v>17.142469999999999</v>
      </c>
      <c r="AI294">
        <v>16.564509999999999</v>
      </c>
      <c r="AJ294">
        <v>15.55935</v>
      </c>
      <c r="AK294">
        <v>14.79139</v>
      </c>
      <c r="AL294">
        <v>14.07044</v>
      </c>
      <c r="AM294">
        <v>13.256489999999999</v>
      </c>
      <c r="AN294">
        <v>12.757860000000001</v>
      </c>
      <c r="AO294">
        <v>12.25488</v>
      </c>
      <c r="AP294">
        <v>70.6023</v>
      </c>
      <c r="AQ294">
        <v>70.401179999999997</v>
      </c>
      <c r="AR294">
        <v>69.508650000000003</v>
      </c>
      <c r="AS294">
        <v>69.696399999999997</v>
      </c>
      <c r="AT294">
        <v>69.711389999999994</v>
      </c>
      <c r="AU294">
        <v>70.309889999999996</v>
      </c>
      <c r="AV294">
        <v>69.80574</v>
      </c>
      <c r="AW294">
        <v>76.118359999999996</v>
      </c>
      <c r="AX294">
        <v>82.485730000000004</v>
      </c>
      <c r="AY294">
        <v>88.161699999999996</v>
      </c>
      <c r="AZ294">
        <v>94.728449999999995</v>
      </c>
      <c r="BA294">
        <v>96.629419999999996</v>
      </c>
      <c r="BB294">
        <v>97.996089999999995</v>
      </c>
      <c r="BC294">
        <v>99.072819999999993</v>
      </c>
      <c r="BD294">
        <v>97.647319999999993</v>
      </c>
      <c r="BE294">
        <v>96.969980000000007</v>
      </c>
      <c r="BF294">
        <v>95.595309999999998</v>
      </c>
      <c r="BG294">
        <v>91.970249999999993</v>
      </c>
      <c r="BH294">
        <v>87.898929999999993</v>
      </c>
      <c r="BI294">
        <v>83.977519999999998</v>
      </c>
      <c r="BJ294">
        <v>80.434880000000007</v>
      </c>
      <c r="BK294">
        <v>77.580380000000005</v>
      </c>
      <c r="BL294">
        <v>77.432370000000006</v>
      </c>
      <c r="BM294">
        <v>75.670240000000007</v>
      </c>
      <c r="BN294">
        <v>-0.2615594</v>
      </c>
      <c r="BO294">
        <v>-0.2402464</v>
      </c>
      <c r="BP294">
        <v>-0.2239797</v>
      </c>
      <c r="BQ294">
        <v>-0.1912315</v>
      </c>
      <c r="BR294">
        <v>-9.8822900000000005E-2</v>
      </c>
      <c r="BS294">
        <v>2.86988E-2</v>
      </c>
      <c r="BT294">
        <v>0.50333649999999996</v>
      </c>
      <c r="BU294">
        <v>0.88859860000000002</v>
      </c>
      <c r="BV294">
        <v>0.65652779999999999</v>
      </c>
      <c r="BW294">
        <v>0.33857159999999997</v>
      </c>
      <c r="BX294">
        <v>9.5211100000000007E-2</v>
      </c>
      <c r="BY294">
        <v>-4.7934400000000002E-2</v>
      </c>
      <c r="BZ294">
        <v>-6.2408400000000003E-2</v>
      </c>
      <c r="CA294">
        <v>6.6298999999999997E-2</v>
      </c>
      <c r="CB294">
        <v>0.24789749999999999</v>
      </c>
      <c r="CC294">
        <v>-0.1767029</v>
      </c>
      <c r="CD294">
        <v>-0.63575930000000003</v>
      </c>
      <c r="CE294">
        <v>-0.53347120000000003</v>
      </c>
      <c r="CF294">
        <v>-0.3378815</v>
      </c>
      <c r="CG294">
        <v>-0.19349040000000001</v>
      </c>
      <c r="CH294">
        <v>-5.3599399999999998E-2</v>
      </c>
      <c r="CI294">
        <v>1.37006E-2</v>
      </c>
      <c r="CJ294">
        <v>5.4510799999999998E-2</v>
      </c>
      <c r="CK294">
        <v>6.0302999999999997E-3</v>
      </c>
      <c r="CL294">
        <v>3.4824300000000002E-2</v>
      </c>
      <c r="CM294">
        <v>3.43667E-2</v>
      </c>
      <c r="CN294">
        <v>3.5922599999999999E-2</v>
      </c>
      <c r="CO294">
        <v>4.38973E-2</v>
      </c>
      <c r="CP294">
        <v>7.4279600000000001E-2</v>
      </c>
      <c r="CQ294">
        <v>9.5079300000000005E-2</v>
      </c>
      <c r="CR294">
        <v>9.4648599999999999E-2</v>
      </c>
      <c r="CS294">
        <v>5.8028799999999998E-2</v>
      </c>
      <c r="CT294">
        <v>3.0179999999999998E-2</v>
      </c>
      <c r="CU294">
        <v>1.6211699999999999E-2</v>
      </c>
      <c r="CV294">
        <v>7.4327999999999998E-3</v>
      </c>
      <c r="CW294" s="25">
        <v>5.9489E-3</v>
      </c>
      <c r="CX294">
        <v>8.5395999999999996E-3</v>
      </c>
      <c r="CY294">
        <v>3.8087599999999999E-2</v>
      </c>
      <c r="CZ294">
        <v>7.9109899999999997E-2</v>
      </c>
      <c r="DA294">
        <v>9.4818E-2</v>
      </c>
      <c r="DB294">
        <v>6.87942E-2</v>
      </c>
      <c r="DC294">
        <v>3.9372799999999999E-2</v>
      </c>
      <c r="DD294">
        <v>2.04902E-2</v>
      </c>
      <c r="DE294">
        <v>1.2507300000000001E-2</v>
      </c>
      <c r="DF294">
        <v>5.7352999999999996E-3</v>
      </c>
      <c r="DG294">
        <v>2.8798999999999999E-3</v>
      </c>
      <c r="DH294">
        <v>2.2970999999999998E-3</v>
      </c>
      <c r="DI294">
        <v>9.9576000000000005E-3</v>
      </c>
    </row>
    <row r="295" spans="1:113" x14ac:dyDescent="0.25">
      <c r="A295" t="str">
        <f t="shared" si="4"/>
        <v>All_2. Manufacturing_All_All_All_0 to 199.99 kW_44080</v>
      </c>
      <c r="B295" t="s">
        <v>155</v>
      </c>
      <c r="C295" t="s">
        <v>213</v>
      </c>
      <c r="D295" t="s">
        <v>2</v>
      </c>
      <c r="E295" t="s">
        <v>37</v>
      </c>
      <c r="F295" t="s">
        <v>2</v>
      </c>
      <c r="G295" t="s">
        <v>2</v>
      </c>
      <c r="H295" t="s">
        <v>2</v>
      </c>
      <c r="I295" t="s">
        <v>212</v>
      </c>
      <c r="J295" s="11">
        <v>44080</v>
      </c>
      <c r="K295">
        <v>15</v>
      </c>
      <c r="L295">
        <v>18</v>
      </c>
      <c r="M295">
        <v>923</v>
      </c>
      <c r="N295">
        <v>0</v>
      </c>
      <c r="O295">
        <v>0</v>
      </c>
      <c r="P295">
        <v>0</v>
      </c>
      <c r="Q295">
        <v>0</v>
      </c>
      <c r="R295">
        <v>11.94792</v>
      </c>
      <c r="S295">
        <v>11.596640000000001</v>
      </c>
      <c r="T295">
        <v>11.358840000000001</v>
      </c>
      <c r="U295">
        <v>11.34957</v>
      </c>
      <c r="V295">
        <v>11.24044</v>
      </c>
      <c r="W295">
        <v>11.36646</v>
      </c>
      <c r="X295">
        <v>11.60941</v>
      </c>
      <c r="Y295">
        <v>11.92769</v>
      </c>
      <c r="Z295">
        <v>12.975009999999999</v>
      </c>
      <c r="AA295">
        <v>14.384219999999999</v>
      </c>
      <c r="AB295">
        <v>15.70773</v>
      </c>
      <c r="AC295">
        <v>16.647649999999999</v>
      </c>
      <c r="AD295">
        <v>17.017949999999999</v>
      </c>
      <c r="AE295">
        <v>17.264620000000001</v>
      </c>
      <c r="AF295">
        <v>17.357620000000001</v>
      </c>
      <c r="AG295">
        <v>17.235690000000002</v>
      </c>
      <c r="AH295">
        <v>16.805479999999999</v>
      </c>
      <c r="AI295">
        <v>16.197399999999998</v>
      </c>
      <c r="AJ295">
        <v>15.34334</v>
      </c>
      <c r="AK295">
        <v>14.41483</v>
      </c>
      <c r="AL295">
        <v>13.69797</v>
      </c>
      <c r="AM295">
        <v>12.910869999999999</v>
      </c>
      <c r="AN295">
        <v>12.344329999999999</v>
      </c>
      <c r="AO295">
        <v>11.926640000000001</v>
      </c>
      <c r="AP295">
        <v>76.133200000000002</v>
      </c>
      <c r="AQ295">
        <v>74.410219999999995</v>
      </c>
      <c r="AR295">
        <v>73.159049999999993</v>
      </c>
      <c r="AS295">
        <v>73.405540000000002</v>
      </c>
      <c r="AT295">
        <v>74.898629999999997</v>
      </c>
      <c r="AU295">
        <v>74.986220000000003</v>
      </c>
      <c r="AV295">
        <v>76.302459999999996</v>
      </c>
      <c r="AW295">
        <v>85.815439999999995</v>
      </c>
      <c r="AX295">
        <v>92.67313</v>
      </c>
      <c r="AY295">
        <v>98.913960000000003</v>
      </c>
      <c r="AZ295">
        <v>102.91</v>
      </c>
      <c r="BA295">
        <v>104.1812</v>
      </c>
      <c r="BB295">
        <v>104.2226</v>
      </c>
      <c r="BC295">
        <v>104.90349999999999</v>
      </c>
      <c r="BD295">
        <v>104.1301</v>
      </c>
      <c r="BE295">
        <v>101.5517</v>
      </c>
      <c r="BF295">
        <v>97.6404</v>
      </c>
      <c r="BG295">
        <v>93.575869999999995</v>
      </c>
      <c r="BH295">
        <v>85.02037</v>
      </c>
      <c r="BI295">
        <v>79.951189999999997</v>
      </c>
      <c r="BJ295">
        <v>78.076149999999998</v>
      </c>
      <c r="BK295">
        <v>76.624129999999994</v>
      </c>
      <c r="BL295">
        <v>75.112459999999999</v>
      </c>
      <c r="BM295">
        <v>73.319999999999993</v>
      </c>
      <c r="BN295">
        <v>-0.16317180000000001</v>
      </c>
      <c r="BO295">
        <v>-0.1613328</v>
      </c>
      <c r="BP295">
        <v>-4.72196E-2</v>
      </c>
      <c r="BQ295">
        <v>-0.1635982</v>
      </c>
      <c r="BR295">
        <v>-0.2187779</v>
      </c>
      <c r="BS295">
        <v>0.1108092</v>
      </c>
      <c r="BT295">
        <v>0.47169410000000001</v>
      </c>
      <c r="BU295">
        <v>1.345753</v>
      </c>
      <c r="BV295">
        <v>1.138379</v>
      </c>
      <c r="BW295">
        <v>0.68500689999999997</v>
      </c>
      <c r="BX295">
        <v>0.15086260000000001</v>
      </c>
      <c r="BY295">
        <v>-9.5657099999999995E-2</v>
      </c>
      <c r="BZ295">
        <v>-8.4450899999999995E-2</v>
      </c>
      <c r="CA295">
        <v>5.4871400000000001E-2</v>
      </c>
      <c r="CB295">
        <v>0.1708683</v>
      </c>
      <c r="CC295">
        <v>0.10910250000000001</v>
      </c>
      <c r="CD295">
        <v>-0.30794830000000001</v>
      </c>
      <c r="CE295">
        <v>-0.4162245</v>
      </c>
      <c r="CF295">
        <v>-0.32831250000000001</v>
      </c>
      <c r="CG295">
        <v>-0.16832250000000001</v>
      </c>
      <c r="CH295">
        <v>-7.2481199999999996E-2</v>
      </c>
      <c r="CI295">
        <v>7.2138999999999997E-3</v>
      </c>
      <c r="CJ295">
        <v>8.4950300000000006E-2</v>
      </c>
      <c r="CK295">
        <v>-7.1903000000000002E-3</v>
      </c>
      <c r="CL295">
        <v>4.2090799999999998E-2</v>
      </c>
      <c r="CM295">
        <v>4.1388000000000001E-2</v>
      </c>
      <c r="CN295">
        <v>4.34651E-2</v>
      </c>
      <c r="CO295">
        <v>4.9786299999999999E-2</v>
      </c>
      <c r="CP295">
        <v>7.0322300000000004E-2</v>
      </c>
      <c r="CQ295">
        <v>8.3309499999999995E-2</v>
      </c>
      <c r="CR295">
        <v>8.8198600000000002E-2</v>
      </c>
      <c r="CS295">
        <v>5.7434699999999998E-2</v>
      </c>
      <c r="CT295">
        <v>3.1429499999999999E-2</v>
      </c>
      <c r="CU295">
        <v>1.8048100000000001E-2</v>
      </c>
      <c r="CV295">
        <v>7.7225999999999996E-3</v>
      </c>
      <c r="CW295" s="25">
        <v>5.0290999999999999E-3</v>
      </c>
      <c r="CX295">
        <v>8.3403999999999996E-3</v>
      </c>
      <c r="CY295">
        <v>3.2446200000000001E-2</v>
      </c>
      <c r="CZ295">
        <v>5.7966200000000002E-2</v>
      </c>
      <c r="DA295">
        <v>7.6469099999999998E-2</v>
      </c>
      <c r="DB295">
        <v>5.6389399999999999E-2</v>
      </c>
      <c r="DC295">
        <v>3.3637399999999998E-2</v>
      </c>
      <c r="DD295">
        <v>1.9337E-2</v>
      </c>
      <c r="DE295">
        <v>1.33074E-2</v>
      </c>
      <c r="DF295">
        <v>6.3607999999999998E-3</v>
      </c>
      <c r="DG295">
        <v>2.6735999999999999E-3</v>
      </c>
      <c r="DH295">
        <v>2.2929999999999999E-3</v>
      </c>
      <c r="DI295">
        <v>9.7370000000000009E-3</v>
      </c>
    </row>
    <row r="296" spans="1:113" x14ac:dyDescent="0.25">
      <c r="A296" t="str">
        <f t="shared" si="4"/>
        <v>All_2. Manufacturing_All_All_All_0 to 199.99 kW_44081</v>
      </c>
      <c r="B296" t="s">
        <v>155</v>
      </c>
      <c r="C296" t="s">
        <v>213</v>
      </c>
      <c r="D296" t="s">
        <v>2</v>
      </c>
      <c r="E296" t="s">
        <v>37</v>
      </c>
      <c r="F296" t="s">
        <v>2</v>
      </c>
      <c r="G296" t="s">
        <v>2</v>
      </c>
      <c r="H296" t="s">
        <v>2</v>
      </c>
      <c r="I296" t="s">
        <v>212</v>
      </c>
      <c r="J296" s="11">
        <v>44081</v>
      </c>
      <c r="K296">
        <v>15</v>
      </c>
      <c r="L296">
        <v>18</v>
      </c>
      <c r="M296">
        <v>923</v>
      </c>
      <c r="N296">
        <v>0</v>
      </c>
      <c r="O296">
        <v>0</v>
      </c>
      <c r="P296">
        <v>0</v>
      </c>
      <c r="Q296">
        <v>0</v>
      </c>
      <c r="R296">
        <v>11.648289999999999</v>
      </c>
      <c r="S296">
        <v>11.3149</v>
      </c>
      <c r="T296">
        <v>11.07691</v>
      </c>
      <c r="U296">
        <v>10.952059999999999</v>
      </c>
      <c r="V296">
        <v>11.0982</v>
      </c>
      <c r="W296">
        <v>11.605460000000001</v>
      </c>
      <c r="X296">
        <v>12.337350000000001</v>
      </c>
      <c r="Y296">
        <v>12.78783</v>
      </c>
      <c r="Z296">
        <v>13.86242</v>
      </c>
      <c r="AA296">
        <v>14.6036</v>
      </c>
      <c r="AB296">
        <v>15.467320000000001</v>
      </c>
      <c r="AC296">
        <v>16.13391</v>
      </c>
      <c r="AD296">
        <v>16.572050000000001</v>
      </c>
      <c r="AE296">
        <v>16.706209999999999</v>
      </c>
      <c r="AF296">
        <v>16.685300000000002</v>
      </c>
      <c r="AG296">
        <v>16.271730000000002</v>
      </c>
      <c r="AH296">
        <v>15.7624</v>
      </c>
      <c r="AI296">
        <v>14.93825</v>
      </c>
      <c r="AJ296">
        <v>13.77788</v>
      </c>
      <c r="AK296">
        <v>13.075659999999999</v>
      </c>
      <c r="AL296">
        <v>12.5488</v>
      </c>
      <c r="AM296">
        <v>11.98274</v>
      </c>
      <c r="AN296">
        <v>11.62359</v>
      </c>
      <c r="AO296">
        <v>11.26004</v>
      </c>
      <c r="AP296">
        <v>71.660300000000007</v>
      </c>
      <c r="AQ296">
        <v>71.131129999999999</v>
      </c>
      <c r="AR296">
        <v>69.648920000000004</v>
      </c>
      <c r="AS296">
        <v>69.524969999999996</v>
      </c>
      <c r="AT296">
        <v>68.354640000000003</v>
      </c>
      <c r="AU296">
        <v>68.533919999999995</v>
      </c>
      <c r="AV296">
        <v>67.69941</v>
      </c>
      <c r="AW296">
        <v>72.408439999999999</v>
      </c>
      <c r="AX296">
        <v>73.849220000000003</v>
      </c>
      <c r="AY296">
        <v>77.911119999999997</v>
      </c>
      <c r="AZ296">
        <v>80.7483</v>
      </c>
      <c r="BA296">
        <v>81.355069999999998</v>
      </c>
      <c r="BB296">
        <v>82.25009</v>
      </c>
      <c r="BC296">
        <v>81.18083</v>
      </c>
      <c r="BD296">
        <v>81.586250000000007</v>
      </c>
      <c r="BE296">
        <v>79.947019999999995</v>
      </c>
      <c r="BF296">
        <v>78.493780000000001</v>
      </c>
      <c r="BG296">
        <v>75.697329999999994</v>
      </c>
      <c r="BH296">
        <v>73.320899999999995</v>
      </c>
      <c r="BI296">
        <v>72.043400000000005</v>
      </c>
      <c r="BJ296">
        <v>71.366399999999999</v>
      </c>
      <c r="BK296">
        <v>71.415120000000002</v>
      </c>
      <c r="BL296">
        <v>71.234409999999997</v>
      </c>
      <c r="BM296">
        <v>71.106409999999997</v>
      </c>
      <c r="BN296">
        <v>1.68408E-2</v>
      </c>
      <c r="BO296">
        <v>-5.8260600000000003E-2</v>
      </c>
      <c r="BP296">
        <v>-6.4634999999999996E-3</v>
      </c>
      <c r="BQ296">
        <v>-6.3392400000000002E-2</v>
      </c>
      <c r="BR296">
        <v>2.8830999999999999E-2</v>
      </c>
      <c r="BS296">
        <v>0.1635982</v>
      </c>
      <c r="BT296">
        <v>0.27697709999999998</v>
      </c>
      <c r="BU296">
        <v>7.1838799999999994E-2</v>
      </c>
      <c r="BV296">
        <v>-0.36491810000000002</v>
      </c>
      <c r="BW296">
        <v>2.3944999999999999E-3</v>
      </c>
      <c r="BX296">
        <v>5.8274399999999997E-2</v>
      </c>
      <c r="BY296">
        <v>1.2134799999999999E-2</v>
      </c>
      <c r="BZ296">
        <v>-1.18262E-2</v>
      </c>
      <c r="CA296">
        <v>-0.16577649999999999</v>
      </c>
      <c r="CB296">
        <v>-0.1317429</v>
      </c>
      <c r="CC296">
        <v>-0.35557430000000001</v>
      </c>
      <c r="CD296">
        <v>-0.28940650000000001</v>
      </c>
      <c r="CE296">
        <v>-6.3410400000000006E-2</v>
      </c>
      <c r="CF296">
        <v>-9.7537499999999999E-2</v>
      </c>
      <c r="CG296">
        <v>-4.7789699999999997E-2</v>
      </c>
      <c r="CH296">
        <v>-0.10108880000000001</v>
      </c>
      <c r="CI296">
        <v>1.93359E-2</v>
      </c>
      <c r="CJ296">
        <v>5.3763699999999998E-2</v>
      </c>
      <c r="CK296">
        <v>8.1475000000000002E-3</v>
      </c>
      <c r="CL296" s="25">
        <v>5.1956799999999997E-2</v>
      </c>
      <c r="CM296" s="25">
        <v>5.0416000000000002E-2</v>
      </c>
      <c r="CN296" s="25">
        <v>5.1588000000000002E-2</v>
      </c>
      <c r="CO296" s="25">
        <v>5.3676099999999997E-2</v>
      </c>
      <c r="CP296" s="25">
        <v>5.8252600000000002E-2</v>
      </c>
      <c r="CQ296" s="25">
        <v>6.9790500000000005E-2</v>
      </c>
      <c r="CR296" s="25">
        <v>7.7012999999999998E-2</v>
      </c>
      <c r="CS296" s="25">
        <v>7.2513999999999995E-2</v>
      </c>
      <c r="CT296" s="25">
        <v>4.8631500000000001E-2</v>
      </c>
      <c r="CU296" s="25">
        <v>2.4631500000000001E-2</v>
      </c>
      <c r="CV296" s="25">
        <v>9.5949999999999994E-3</v>
      </c>
      <c r="CW296" s="25">
        <v>6.3271000000000004E-3</v>
      </c>
      <c r="CX296" s="25">
        <v>1.21327E-2</v>
      </c>
      <c r="CY296" s="25">
        <v>2.1956699999999999E-2</v>
      </c>
      <c r="CZ296" s="25">
        <v>4.0201599999999997E-2</v>
      </c>
      <c r="DA296" s="25">
        <v>6.148E-2</v>
      </c>
      <c r="DB296" s="25">
        <v>5.28396E-2</v>
      </c>
      <c r="DC296" s="25">
        <v>3.7756900000000003E-2</v>
      </c>
      <c r="DD296" s="25">
        <v>2.57773E-2</v>
      </c>
      <c r="DE296" s="25">
        <v>1.8467299999999999E-2</v>
      </c>
      <c r="DF296" s="25">
        <v>1.19568E-2</v>
      </c>
      <c r="DG296" s="25">
        <v>4.5728000000000001E-3</v>
      </c>
      <c r="DH296" s="25">
        <v>4.3093999999999997E-3</v>
      </c>
      <c r="DI296" s="25">
        <v>1.07478E-2</v>
      </c>
    </row>
    <row r="297" spans="1:113" x14ac:dyDescent="0.25">
      <c r="A297" t="str">
        <f t="shared" si="4"/>
        <v>All_2. Manufacturing_All_All_All_0 to 199.99 kW_44104</v>
      </c>
      <c r="B297" t="s">
        <v>155</v>
      </c>
      <c r="C297" t="s">
        <v>213</v>
      </c>
      <c r="D297" t="s">
        <v>2</v>
      </c>
      <c r="E297" t="s">
        <v>37</v>
      </c>
      <c r="F297" t="s">
        <v>2</v>
      </c>
      <c r="G297" t="s">
        <v>2</v>
      </c>
      <c r="H297" t="s">
        <v>2</v>
      </c>
      <c r="I297" t="s">
        <v>212</v>
      </c>
      <c r="J297" s="11">
        <v>44104</v>
      </c>
      <c r="K297">
        <v>15</v>
      </c>
      <c r="L297">
        <v>18</v>
      </c>
      <c r="M297">
        <v>927</v>
      </c>
      <c r="N297">
        <v>0</v>
      </c>
      <c r="O297">
        <v>0</v>
      </c>
      <c r="P297">
        <v>0</v>
      </c>
      <c r="Q297">
        <v>0</v>
      </c>
      <c r="R297">
        <v>13.314539999999999</v>
      </c>
      <c r="S297">
        <v>12.772410000000001</v>
      </c>
      <c r="T297">
        <v>12.389709999999999</v>
      </c>
      <c r="U297">
        <v>12.52997</v>
      </c>
      <c r="V297">
        <v>13.479290000000001</v>
      </c>
      <c r="W297">
        <v>16.585650000000001</v>
      </c>
      <c r="X297">
        <v>21.424420000000001</v>
      </c>
      <c r="Y297">
        <v>25.320080000000001</v>
      </c>
      <c r="Z297">
        <v>28.03219</v>
      </c>
      <c r="AA297">
        <v>30.35772</v>
      </c>
      <c r="AB297">
        <v>32.224119999999999</v>
      </c>
      <c r="AC297">
        <v>33.459820000000001</v>
      </c>
      <c r="AD297">
        <v>34.161720000000003</v>
      </c>
      <c r="AE297">
        <v>34.380139999999997</v>
      </c>
      <c r="AF297">
        <v>32.8063</v>
      </c>
      <c r="AG297">
        <v>31.014749999999999</v>
      </c>
      <c r="AH297">
        <v>27.6494</v>
      </c>
      <c r="AI297">
        <v>24.412870000000002</v>
      </c>
      <c r="AJ297">
        <v>21.4922</v>
      </c>
      <c r="AK297">
        <v>19.57696</v>
      </c>
      <c r="AL297">
        <v>18.250450000000001</v>
      </c>
      <c r="AM297">
        <v>17.137779999999999</v>
      </c>
      <c r="AN297">
        <v>15.72724</v>
      </c>
      <c r="AO297">
        <v>14.388640000000001</v>
      </c>
      <c r="AP297">
        <v>65.732500000000002</v>
      </c>
      <c r="AQ297">
        <v>65.863069999999993</v>
      </c>
      <c r="AR297">
        <v>64.990679999999998</v>
      </c>
      <c r="AS297">
        <v>67.287779999999998</v>
      </c>
      <c r="AT297">
        <v>67.651200000000003</v>
      </c>
      <c r="AU297">
        <v>69.098969999999994</v>
      </c>
      <c r="AV297">
        <v>70.688450000000003</v>
      </c>
      <c r="AW297">
        <v>77.121870000000001</v>
      </c>
      <c r="AX297">
        <v>85.016400000000004</v>
      </c>
      <c r="AY297">
        <v>90.297359999999998</v>
      </c>
      <c r="AZ297">
        <v>95.41386</v>
      </c>
      <c r="BA297">
        <v>97.385170000000002</v>
      </c>
      <c r="BB297">
        <v>96.404030000000006</v>
      </c>
      <c r="BC297">
        <v>94.952100000000002</v>
      </c>
      <c r="BD297">
        <v>94.173119999999997</v>
      </c>
      <c r="BE297">
        <v>95.824010000000001</v>
      </c>
      <c r="BF297">
        <v>95.128429999999994</v>
      </c>
      <c r="BG297">
        <v>88.391009999999994</v>
      </c>
      <c r="BH297">
        <v>82.252380000000002</v>
      </c>
      <c r="BI297">
        <v>79.288439999999994</v>
      </c>
      <c r="BJ297">
        <v>74.827740000000006</v>
      </c>
      <c r="BK297">
        <v>73.375349999999997</v>
      </c>
      <c r="BL297">
        <v>72.143550000000005</v>
      </c>
      <c r="BM297">
        <v>71.839299999999994</v>
      </c>
      <c r="BN297">
        <v>-0.19677810000000001</v>
      </c>
      <c r="BO297">
        <v>-0.2081037</v>
      </c>
      <c r="BP297">
        <v>-0.2137821</v>
      </c>
      <c r="BQ297">
        <v>-0.1702823</v>
      </c>
      <c r="BR297">
        <v>-7.5365299999999996E-2</v>
      </c>
      <c r="BS297">
        <v>1.50726E-2</v>
      </c>
      <c r="BT297">
        <v>0.56092030000000004</v>
      </c>
      <c r="BU297">
        <v>0.87324389999999996</v>
      </c>
      <c r="BV297">
        <v>0.783945</v>
      </c>
      <c r="BW297">
        <v>0.36565510000000001</v>
      </c>
      <c r="BX297">
        <v>9.98304E-2</v>
      </c>
      <c r="BY297">
        <v>-5.1375200000000003E-2</v>
      </c>
      <c r="BZ297">
        <v>-5.5829700000000003E-2</v>
      </c>
      <c r="CA297">
        <v>2.6425299999999999E-2</v>
      </c>
      <c r="CB297">
        <v>0.2131721</v>
      </c>
      <c r="CC297">
        <v>-0.20194960000000001</v>
      </c>
      <c r="CD297">
        <v>-0.63516269999999997</v>
      </c>
      <c r="CE297">
        <v>-0.47504380000000002</v>
      </c>
      <c r="CF297">
        <v>-0.25252330000000001</v>
      </c>
      <c r="CG297">
        <v>-0.13195299999999999</v>
      </c>
      <c r="CH297">
        <v>-7.2305900000000006E-2</v>
      </c>
      <c r="CI297">
        <v>2.2312800000000001E-2</v>
      </c>
      <c r="CJ297">
        <v>2.7035900000000002E-2</v>
      </c>
      <c r="CK297">
        <v>2.4195700000000001E-2</v>
      </c>
      <c r="CL297" s="25">
        <v>1.4731899999999999E-2</v>
      </c>
      <c r="CM297" s="25">
        <v>1.37603E-2</v>
      </c>
      <c r="CN297" s="25">
        <v>1.26251E-2</v>
      </c>
      <c r="CO297" s="25">
        <v>1.5978900000000001E-2</v>
      </c>
      <c r="CP297" s="25">
        <v>2.45066E-2</v>
      </c>
      <c r="CQ297" s="25">
        <v>3.33583E-2</v>
      </c>
      <c r="CR297" s="25">
        <v>3.6787599999999997E-2</v>
      </c>
      <c r="CS297" s="25">
        <v>2.8578699999999999E-2</v>
      </c>
      <c r="CT297" s="25">
        <v>1.9231499999999999E-2</v>
      </c>
      <c r="CU297" s="25">
        <v>1.01806E-2</v>
      </c>
      <c r="CV297" s="25">
        <v>4.0921999999999998E-3</v>
      </c>
      <c r="CW297" s="25">
        <v>2.6594000000000001E-3</v>
      </c>
      <c r="CX297" s="25">
        <v>4.3698000000000001E-3</v>
      </c>
      <c r="CY297" s="25">
        <v>1.3341799999999999E-2</v>
      </c>
      <c r="CZ297" s="25">
        <v>2.89266E-2</v>
      </c>
      <c r="DA297" s="25">
        <v>3.9897299999999997E-2</v>
      </c>
      <c r="DB297" s="25">
        <v>3.5841199999999997E-2</v>
      </c>
      <c r="DC297" s="25">
        <v>2.29987E-2</v>
      </c>
      <c r="DD297" s="25">
        <v>1.3631000000000001E-2</v>
      </c>
      <c r="DE297" s="25">
        <v>7.3907E-3</v>
      </c>
      <c r="DF297" s="25">
        <v>3.4964000000000002E-3</v>
      </c>
      <c r="DG297" s="25">
        <v>1.6278E-3</v>
      </c>
      <c r="DH297" s="25">
        <v>1.2541E-3</v>
      </c>
      <c r="DI297" s="25">
        <v>4.6809E-3</v>
      </c>
    </row>
    <row r="298" spans="1:113" x14ac:dyDescent="0.25">
      <c r="A298" t="str">
        <f t="shared" si="4"/>
        <v>All_2. Manufacturing_All_All_All_0 to 199.99 kW_44105</v>
      </c>
      <c r="B298" t="s">
        <v>155</v>
      </c>
      <c r="C298" t="s">
        <v>213</v>
      </c>
      <c r="D298" t="s">
        <v>2</v>
      </c>
      <c r="E298" t="s">
        <v>37</v>
      </c>
      <c r="F298" t="s">
        <v>2</v>
      </c>
      <c r="G298" t="s">
        <v>2</v>
      </c>
      <c r="H298" t="s">
        <v>2</v>
      </c>
      <c r="I298" t="s">
        <v>212</v>
      </c>
      <c r="J298" s="11">
        <v>44105</v>
      </c>
      <c r="K298">
        <v>15</v>
      </c>
      <c r="L298">
        <v>18</v>
      </c>
      <c r="M298">
        <v>926</v>
      </c>
      <c r="N298">
        <v>0</v>
      </c>
      <c r="O298">
        <v>0</v>
      </c>
      <c r="P298">
        <v>0</v>
      </c>
      <c r="Q298">
        <v>0</v>
      </c>
      <c r="R298">
        <v>13.71773</v>
      </c>
      <c r="S298">
        <v>13.0366</v>
      </c>
      <c r="T298">
        <v>12.74386</v>
      </c>
      <c r="U298">
        <v>12.95532</v>
      </c>
      <c r="V298">
        <v>13.781000000000001</v>
      </c>
      <c r="W298">
        <v>16.657360000000001</v>
      </c>
      <c r="X298">
        <v>21.195070000000001</v>
      </c>
      <c r="Y298">
        <v>25.159770000000002</v>
      </c>
      <c r="Z298">
        <v>28.04608</v>
      </c>
      <c r="AA298">
        <v>30.09216</v>
      </c>
      <c r="AB298">
        <v>32.305509999999998</v>
      </c>
      <c r="AC298">
        <v>34.045050000000003</v>
      </c>
      <c r="AD298">
        <v>34.753900000000002</v>
      </c>
      <c r="AE298">
        <v>35.062109999999997</v>
      </c>
      <c r="AF298">
        <v>32.89237</v>
      </c>
      <c r="AG298">
        <v>30.462720000000001</v>
      </c>
      <c r="AH298">
        <v>27.237480000000001</v>
      </c>
      <c r="AI298">
        <v>23.780889999999999</v>
      </c>
      <c r="AJ298">
        <v>20.976479999999999</v>
      </c>
      <c r="AK298">
        <v>19.077069999999999</v>
      </c>
      <c r="AL298">
        <v>17.770849999999999</v>
      </c>
      <c r="AM298">
        <v>16.630690000000001</v>
      </c>
      <c r="AN298">
        <v>15.457140000000001</v>
      </c>
      <c r="AO298">
        <v>14.184329999999999</v>
      </c>
      <c r="AP298">
        <v>72.325900000000004</v>
      </c>
      <c r="AQ298">
        <v>71.15813</v>
      </c>
      <c r="AR298">
        <v>69.862570000000005</v>
      </c>
      <c r="AS298">
        <v>68.639470000000003</v>
      </c>
      <c r="AT298">
        <v>67.00291</v>
      </c>
      <c r="AU298">
        <v>67.579120000000003</v>
      </c>
      <c r="AV298">
        <v>66.938479999999998</v>
      </c>
      <c r="AW298">
        <v>75.250720000000001</v>
      </c>
      <c r="AX298">
        <v>83.967410000000001</v>
      </c>
      <c r="AY298">
        <v>91.000609999999995</v>
      </c>
      <c r="AZ298">
        <v>96.104519999999994</v>
      </c>
      <c r="BA298">
        <v>98.125690000000006</v>
      </c>
      <c r="BB298">
        <v>99.085890000000006</v>
      </c>
      <c r="BC298">
        <v>98.828680000000006</v>
      </c>
      <c r="BD298">
        <v>95.923739999999995</v>
      </c>
      <c r="BE298">
        <v>94.022869999999998</v>
      </c>
      <c r="BF298">
        <v>91.636920000000003</v>
      </c>
      <c r="BG298">
        <v>87.286479999999997</v>
      </c>
      <c r="BH298">
        <v>80.200729999999993</v>
      </c>
      <c r="BI298">
        <v>75.386409999999998</v>
      </c>
      <c r="BJ298">
        <v>72.431039999999996</v>
      </c>
      <c r="BK298">
        <v>71.478849999999994</v>
      </c>
      <c r="BL298">
        <v>69.791550000000001</v>
      </c>
      <c r="BM298">
        <v>67.404480000000007</v>
      </c>
      <c r="BN298">
        <v>-0.34354479999999998</v>
      </c>
      <c r="BO298">
        <v>-0.2923096</v>
      </c>
      <c r="BP298">
        <v>-0.2400156</v>
      </c>
      <c r="BQ298">
        <v>-0.20754909999999999</v>
      </c>
      <c r="BR298">
        <v>-5.5887100000000002E-2</v>
      </c>
      <c r="BS298">
        <v>3.4853200000000001E-2</v>
      </c>
      <c r="BT298">
        <v>0.48932179999999997</v>
      </c>
      <c r="BU298">
        <v>0.741811</v>
      </c>
      <c r="BV298">
        <v>0.64294119999999999</v>
      </c>
      <c r="BW298">
        <v>0.38749630000000002</v>
      </c>
      <c r="BX298">
        <v>0.10027759999999999</v>
      </c>
      <c r="BY298">
        <v>-5.70822E-2</v>
      </c>
      <c r="BZ298">
        <v>-6.4905400000000002E-2</v>
      </c>
      <c r="CA298">
        <v>5.9593199999999999E-2</v>
      </c>
      <c r="CB298">
        <v>0.22231970000000001</v>
      </c>
      <c r="CC298">
        <v>-0.2494576</v>
      </c>
      <c r="CD298">
        <v>-0.63280899999999995</v>
      </c>
      <c r="CE298">
        <v>-0.44150909999999999</v>
      </c>
      <c r="CF298">
        <v>-0.21238370000000001</v>
      </c>
      <c r="CG298">
        <v>-8.6742600000000003E-2</v>
      </c>
      <c r="CH298">
        <v>-8.1645999999999996E-2</v>
      </c>
      <c r="CI298">
        <v>2.59063E-2</v>
      </c>
      <c r="CJ298">
        <v>1.57623E-2</v>
      </c>
      <c r="CK298">
        <v>3.4676400000000003E-2</v>
      </c>
      <c r="CL298" s="25">
        <v>1.78421E-2</v>
      </c>
      <c r="CM298" s="25">
        <v>1.7527299999999999E-2</v>
      </c>
      <c r="CN298" s="25">
        <v>1.6778000000000001E-2</v>
      </c>
      <c r="CO298" s="25">
        <v>2.1816599999999998E-2</v>
      </c>
      <c r="CP298" s="25">
        <v>3.3305599999999998E-2</v>
      </c>
      <c r="CQ298" s="25">
        <v>4.0786000000000003E-2</v>
      </c>
      <c r="CR298" s="25">
        <v>4.5480600000000003E-2</v>
      </c>
      <c r="CS298" s="25">
        <v>3.2268699999999997E-2</v>
      </c>
      <c r="CT298" s="25">
        <v>2.0192700000000001E-2</v>
      </c>
      <c r="CU298" s="25">
        <v>1.13592E-2</v>
      </c>
      <c r="CV298" s="25">
        <v>4.6877999999999998E-3</v>
      </c>
      <c r="CW298" s="25">
        <v>3.5081000000000001E-3</v>
      </c>
      <c r="CX298" s="25">
        <v>6.3470000000000002E-3</v>
      </c>
      <c r="CY298" s="25">
        <v>1.7639100000000001E-2</v>
      </c>
      <c r="CZ298" s="25">
        <v>3.8184700000000002E-2</v>
      </c>
      <c r="DA298" s="25">
        <v>5.3691099999999999E-2</v>
      </c>
      <c r="DB298" s="25">
        <v>4.37834E-2</v>
      </c>
      <c r="DC298" s="25">
        <v>2.67669E-2</v>
      </c>
      <c r="DD298" s="25">
        <v>1.48383E-2</v>
      </c>
      <c r="DE298" s="25">
        <v>8.0429000000000004E-3</v>
      </c>
      <c r="DF298" s="25">
        <v>4.1803999999999999E-3</v>
      </c>
      <c r="DG298" s="25">
        <v>2.0219999999999999E-3</v>
      </c>
      <c r="DH298" s="25">
        <v>1.6272000000000001E-3</v>
      </c>
      <c r="DI298" s="25">
        <v>5.8200999999999999E-3</v>
      </c>
    </row>
    <row r="299" spans="1:113" x14ac:dyDescent="0.25">
      <c r="A299" t="str">
        <f t="shared" si="4"/>
        <v>All_3. Wholesale, Transport, other utilities_All_All_All_0 to 199.99 kW_44060</v>
      </c>
      <c r="B299" t="s">
        <v>155</v>
      </c>
      <c r="C299" t="s">
        <v>214</v>
      </c>
      <c r="D299" t="s">
        <v>2</v>
      </c>
      <c r="E299" t="s">
        <v>38</v>
      </c>
      <c r="F299" t="s">
        <v>2</v>
      </c>
      <c r="G299" t="s">
        <v>2</v>
      </c>
      <c r="H299" t="s">
        <v>2</v>
      </c>
      <c r="I299" t="s">
        <v>212</v>
      </c>
      <c r="J299" s="11">
        <v>44060</v>
      </c>
      <c r="K299">
        <v>15</v>
      </c>
      <c r="L299">
        <v>18</v>
      </c>
      <c r="M299">
        <v>724</v>
      </c>
      <c r="N299">
        <v>0</v>
      </c>
      <c r="O299">
        <v>0</v>
      </c>
      <c r="P299">
        <v>0</v>
      </c>
      <c r="Q299">
        <v>0</v>
      </c>
      <c r="R299">
        <v>17.41254</v>
      </c>
      <c r="S299">
        <v>17.17632</v>
      </c>
      <c r="T299">
        <v>17.261790000000001</v>
      </c>
      <c r="U299">
        <v>17.47165</v>
      </c>
      <c r="V299">
        <v>18.326250000000002</v>
      </c>
      <c r="W299">
        <v>20.53912</v>
      </c>
      <c r="X299">
        <v>23.153970000000001</v>
      </c>
      <c r="Y299">
        <v>25.173729999999999</v>
      </c>
      <c r="Z299">
        <v>26.791599999999999</v>
      </c>
      <c r="AA299">
        <v>27.961169999999999</v>
      </c>
      <c r="AB299">
        <v>28.367730000000002</v>
      </c>
      <c r="AC299">
        <v>29.601669999999999</v>
      </c>
      <c r="AD299">
        <v>29.980460000000001</v>
      </c>
      <c r="AE299">
        <v>30.369389999999999</v>
      </c>
      <c r="AF299">
        <v>29.905239999999999</v>
      </c>
      <c r="AG299">
        <v>28.98123</v>
      </c>
      <c r="AH299">
        <v>27.033950000000001</v>
      </c>
      <c r="AI299">
        <v>24.6846</v>
      </c>
      <c r="AJ299">
        <v>22.49372</v>
      </c>
      <c r="AK299">
        <v>21.316289999999999</v>
      </c>
      <c r="AL299">
        <v>20.305599999999998</v>
      </c>
      <c r="AM299">
        <v>19.783770000000001</v>
      </c>
      <c r="AN299">
        <v>19.10952</v>
      </c>
      <c r="AO299">
        <v>18.544319999999999</v>
      </c>
      <c r="AP299">
        <v>71.913600000000002</v>
      </c>
      <c r="AQ299">
        <v>71.257279999999994</v>
      </c>
      <c r="AR299">
        <v>70.159760000000006</v>
      </c>
      <c r="AS299">
        <v>70.379310000000004</v>
      </c>
      <c r="AT299">
        <v>70.85736</v>
      </c>
      <c r="AU299">
        <v>71.75515</v>
      </c>
      <c r="AV299">
        <v>72.242949999999993</v>
      </c>
      <c r="AW299">
        <v>73.768140000000002</v>
      </c>
      <c r="AX299">
        <v>75.131879999999995</v>
      </c>
      <c r="AY299">
        <v>76.621809999999996</v>
      </c>
      <c r="AZ299">
        <v>80.507279999999994</v>
      </c>
      <c r="BA299">
        <v>83.452420000000004</v>
      </c>
      <c r="BB299">
        <v>84.721119999999999</v>
      </c>
      <c r="BC299">
        <v>86.024959999999993</v>
      </c>
      <c r="BD299">
        <v>87.264780000000002</v>
      </c>
      <c r="BE299">
        <v>85.967089999999999</v>
      </c>
      <c r="BF299">
        <v>84.272049999999993</v>
      </c>
      <c r="BG299">
        <v>82.643640000000005</v>
      </c>
      <c r="BH299">
        <v>78.821879999999993</v>
      </c>
      <c r="BI299">
        <v>75.553740000000005</v>
      </c>
      <c r="BJ299">
        <v>74.291089999999997</v>
      </c>
      <c r="BK299">
        <v>73.435959999999994</v>
      </c>
      <c r="BL299">
        <v>73.021609999999995</v>
      </c>
      <c r="BM299">
        <v>72.470209999999994</v>
      </c>
      <c r="BN299">
        <v>-0.45162200000000002</v>
      </c>
      <c r="BO299">
        <v>-0.56509109999999996</v>
      </c>
      <c r="BP299">
        <v>-0.59522949999999997</v>
      </c>
      <c r="BQ299">
        <v>-0.7648334</v>
      </c>
      <c r="BR299">
        <v>-0.56997880000000001</v>
      </c>
      <c r="BS299">
        <v>-1.7354899999999999E-2</v>
      </c>
      <c r="BT299">
        <v>0.36035200000000001</v>
      </c>
      <c r="BU299">
        <v>4.5140100000000002E-2</v>
      </c>
      <c r="BV299">
        <v>-0.324629</v>
      </c>
      <c r="BW299">
        <v>-0.45748539999999999</v>
      </c>
      <c r="BX299">
        <v>-0.1220296</v>
      </c>
      <c r="BY299">
        <v>-5.7534000000000002E-2</v>
      </c>
      <c r="BZ299">
        <v>0.22671330000000001</v>
      </c>
      <c r="CA299">
        <v>0.30507879999999998</v>
      </c>
      <c r="CB299">
        <v>0.37627329999999998</v>
      </c>
      <c r="CC299">
        <v>0.2373354</v>
      </c>
      <c r="CD299">
        <v>0.13720019999999999</v>
      </c>
      <c r="CE299">
        <v>-2.3974100000000002E-2</v>
      </c>
      <c r="CF299">
        <v>-0.1793652</v>
      </c>
      <c r="CG299">
        <v>-0.52918949999999998</v>
      </c>
      <c r="CH299">
        <v>-0.45375529999999997</v>
      </c>
      <c r="CI299">
        <v>-0.57988119999999999</v>
      </c>
      <c r="CJ299">
        <v>-0.64819700000000002</v>
      </c>
      <c r="CK299">
        <v>-0.52584350000000002</v>
      </c>
      <c r="CL299" s="25">
        <v>4.4464799999999999E-2</v>
      </c>
      <c r="CM299" s="25">
        <v>4.2766199999999997E-2</v>
      </c>
      <c r="CN299" s="25">
        <v>4.9672500000000001E-2</v>
      </c>
      <c r="CO299" s="25">
        <v>5.8282E-2</v>
      </c>
      <c r="CP299" s="25">
        <v>6.2051799999999997E-2</v>
      </c>
      <c r="CQ299" s="25">
        <v>5.4406900000000001E-2</v>
      </c>
      <c r="CR299" s="25">
        <v>4.4564399999999997E-2</v>
      </c>
      <c r="CS299" s="25">
        <v>4.9739400000000003E-2</v>
      </c>
      <c r="CT299" s="25">
        <v>4.58596E-2</v>
      </c>
      <c r="CU299" s="25">
        <v>2.7416900000000001E-2</v>
      </c>
      <c r="CV299" s="25">
        <v>8.0488000000000001E-3</v>
      </c>
      <c r="CW299" s="25">
        <v>3.4659999999999999E-3</v>
      </c>
      <c r="CX299" s="25">
        <v>7.8858999999999995E-3</v>
      </c>
      <c r="CY299" s="25">
        <v>2.65098E-2</v>
      </c>
      <c r="CZ299" s="25">
        <v>4.4516899999999998E-2</v>
      </c>
      <c r="DA299" s="25">
        <v>4.6695100000000003E-2</v>
      </c>
      <c r="DB299" s="25">
        <v>5.5233999999999998E-2</v>
      </c>
      <c r="DC299" s="25">
        <v>6.1448500000000003E-2</v>
      </c>
      <c r="DD299" s="25">
        <v>5.7897400000000002E-2</v>
      </c>
      <c r="DE299" s="25">
        <v>5.8079800000000001E-2</v>
      </c>
      <c r="DF299" s="25">
        <v>5.6062099999999997E-2</v>
      </c>
      <c r="DG299" s="25">
        <v>5.5867300000000002E-2</v>
      </c>
      <c r="DH299" s="25">
        <v>5.1601000000000001E-2</v>
      </c>
      <c r="DI299" s="25">
        <v>4.1551100000000001E-2</v>
      </c>
    </row>
    <row r="300" spans="1:113" x14ac:dyDescent="0.25">
      <c r="A300" t="str">
        <f t="shared" si="4"/>
        <v>All_3. Wholesale, Transport, other utilities_All_All_All_0 to 199.99 kW_44061</v>
      </c>
      <c r="B300" t="s">
        <v>155</v>
      </c>
      <c r="C300" t="s">
        <v>214</v>
      </c>
      <c r="D300" t="s">
        <v>2</v>
      </c>
      <c r="E300" t="s">
        <v>38</v>
      </c>
      <c r="F300" t="s">
        <v>2</v>
      </c>
      <c r="G300" t="s">
        <v>2</v>
      </c>
      <c r="H300" t="s">
        <v>2</v>
      </c>
      <c r="I300" t="s">
        <v>212</v>
      </c>
      <c r="J300" s="11">
        <v>44061</v>
      </c>
      <c r="K300">
        <v>15</v>
      </c>
      <c r="L300">
        <v>18</v>
      </c>
      <c r="M300">
        <v>724</v>
      </c>
      <c r="N300">
        <v>0</v>
      </c>
      <c r="O300">
        <v>0</v>
      </c>
      <c r="P300">
        <v>0</v>
      </c>
      <c r="Q300">
        <v>0</v>
      </c>
      <c r="R300">
        <v>17.99222</v>
      </c>
      <c r="S300">
        <v>17.534510000000001</v>
      </c>
      <c r="T300">
        <v>17.551210000000001</v>
      </c>
      <c r="U300">
        <v>17.90184</v>
      </c>
      <c r="V300">
        <v>18.753910000000001</v>
      </c>
      <c r="W300">
        <v>20.857769999999999</v>
      </c>
      <c r="X300">
        <v>23.005990000000001</v>
      </c>
      <c r="Y300">
        <v>25.12397</v>
      </c>
      <c r="Z300">
        <v>27.091889999999999</v>
      </c>
      <c r="AA300">
        <v>29.121099999999998</v>
      </c>
      <c r="AB300">
        <v>30.661210000000001</v>
      </c>
      <c r="AC300">
        <v>31.996189999999999</v>
      </c>
      <c r="AD300">
        <v>32.054839999999999</v>
      </c>
      <c r="AE300">
        <v>31.893889999999999</v>
      </c>
      <c r="AF300">
        <v>30.597249999999999</v>
      </c>
      <c r="AG300">
        <v>29.343309999999999</v>
      </c>
      <c r="AH300">
        <v>27.858889999999999</v>
      </c>
      <c r="AI300">
        <v>25.642420000000001</v>
      </c>
      <c r="AJ300">
        <v>23.149640000000002</v>
      </c>
      <c r="AK300">
        <v>21.914619999999999</v>
      </c>
      <c r="AL300">
        <v>20.914560000000002</v>
      </c>
      <c r="AM300">
        <v>20.745349999999998</v>
      </c>
      <c r="AN300">
        <v>19.900770000000001</v>
      </c>
      <c r="AO300">
        <v>19.197150000000001</v>
      </c>
      <c r="AP300">
        <v>72.2483</v>
      </c>
      <c r="AQ300">
        <v>71.968350000000001</v>
      </c>
      <c r="AR300">
        <v>71.888850000000005</v>
      </c>
      <c r="AS300">
        <v>71.817059999999998</v>
      </c>
      <c r="AT300">
        <v>72.349459999999993</v>
      </c>
      <c r="AU300">
        <v>73.078419999999994</v>
      </c>
      <c r="AV300">
        <v>73.166870000000003</v>
      </c>
      <c r="AW300">
        <v>76.698939999999993</v>
      </c>
      <c r="AX300">
        <v>80.309430000000006</v>
      </c>
      <c r="AY300">
        <v>85.709410000000005</v>
      </c>
      <c r="AZ300">
        <v>88.515209999999996</v>
      </c>
      <c r="BA300">
        <v>91.128069999999994</v>
      </c>
      <c r="BB300">
        <v>90.672060000000002</v>
      </c>
      <c r="BC300">
        <v>85.061859999999996</v>
      </c>
      <c r="BD300">
        <v>83.769199999999998</v>
      </c>
      <c r="BE300">
        <v>84.034499999999994</v>
      </c>
      <c r="BF300">
        <v>84.135130000000004</v>
      </c>
      <c r="BG300">
        <v>81.411090000000002</v>
      </c>
      <c r="BH300">
        <v>78.771159999999995</v>
      </c>
      <c r="BI300">
        <v>76.655299999999997</v>
      </c>
      <c r="BJ300">
        <v>75.017880000000005</v>
      </c>
      <c r="BK300">
        <v>74.386470000000003</v>
      </c>
      <c r="BL300">
        <v>74.148830000000004</v>
      </c>
      <c r="BM300">
        <v>73.407390000000007</v>
      </c>
      <c r="BN300">
        <v>-0.29582540000000002</v>
      </c>
      <c r="BO300">
        <v>-0.30844139999999998</v>
      </c>
      <c r="BP300">
        <v>-0.19298280000000001</v>
      </c>
      <c r="BQ300">
        <v>-0.27472920000000001</v>
      </c>
      <c r="BR300">
        <v>-2.02956E-2</v>
      </c>
      <c r="BS300">
        <v>0.49087829999999999</v>
      </c>
      <c r="BT300">
        <v>0.6693325</v>
      </c>
      <c r="BU300">
        <v>0.23036580000000001</v>
      </c>
      <c r="BV300">
        <v>-0.11768530000000001</v>
      </c>
      <c r="BW300">
        <v>-0.24074980000000001</v>
      </c>
      <c r="BX300">
        <v>-0.21967310000000001</v>
      </c>
      <c r="BY300">
        <v>4.3422599999999999E-2</v>
      </c>
      <c r="BZ300">
        <v>0.27354800000000001</v>
      </c>
      <c r="CA300">
        <v>0.3217604</v>
      </c>
      <c r="CB300">
        <v>0.54140339999999998</v>
      </c>
      <c r="CC300">
        <v>0.28599980000000003</v>
      </c>
      <c r="CD300">
        <v>0.17315649999999999</v>
      </c>
      <c r="CE300">
        <v>0.1444599</v>
      </c>
      <c r="CF300">
        <v>-0.11369509999999999</v>
      </c>
      <c r="CG300">
        <v>-0.27061239999999998</v>
      </c>
      <c r="CH300">
        <v>-0.2253069</v>
      </c>
      <c r="CI300">
        <v>-0.2708313</v>
      </c>
      <c r="CJ300">
        <v>-0.1598687</v>
      </c>
      <c r="CK300">
        <v>-0.19241349999999999</v>
      </c>
      <c r="CL300" s="25">
        <v>4.4440100000000003E-2</v>
      </c>
      <c r="CM300" s="25">
        <v>4.0744799999999998E-2</v>
      </c>
      <c r="CN300" s="25">
        <v>3.9709500000000002E-2</v>
      </c>
      <c r="CO300" s="25">
        <v>4.4694900000000003E-2</v>
      </c>
      <c r="CP300" s="25">
        <v>4.2232100000000002E-2</v>
      </c>
      <c r="CQ300" s="25">
        <v>4.3536600000000002E-2</v>
      </c>
      <c r="CR300" s="25">
        <v>4.17895E-2</v>
      </c>
      <c r="CS300" s="25">
        <v>3.6610700000000003E-2</v>
      </c>
      <c r="CT300" s="25">
        <v>2.37839E-2</v>
      </c>
      <c r="CU300" s="25">
        <v>1.36171E-2</v>
      </c>
      <c r="CV300" s="25">
        <v>5.1492999999999999E-3</v>
      </c>
      <c r="CW300" s="25">
        <v>2.5076E-3</v>
      </c>
      <c r="CX300" s="25">
        <v>4.1012000000000002E-3</v>
      </c>
      <c r="CY300" s="25">
        <v>1.62741E-2</v>
      </c>
      <c r="CZ300" s="25">
        <v>3.8741600000000001E-2</v>
      </c>
      <c r="DA300" s="25">
        <v>4.8210700000000002E-2</v>
      </c>
      <c r="DB300" s="25">
        <v>6.5070299999999998E-2</v>
      </c>
      <c r="DC300" s="25">
        <v>7.1360599999999996E-2</v>
      </c>
      <c r="DD300" s="25">
        <v>6.5844799999999995E-2</v>
      </c>
      <c r="DE300" s="25">
        <v>6.2014199999999998E-2</v>
      </c>
      <c r="DF300" s="25">
        <v>5.2472999999999999E-2</v>
      </c>
      <c r="DG300" s="25">
        <v>5.9938900000000003E-2</v>
      </c>
      <c r="DH300" s="25">
        <v>6.0130500000000003E-2</v>
      </c>
      <c r="DI300" s="25">
        <v>4.8943E-2</v>
      </c>
    </row>
    <row r="301" spans="1:113" x14ac:dyDescent="0.25">
      <c r="A301" t="str">
        <f t="shared" si="4"/>
        <v>All_3. Wholesale, Transport, other utilities_All_All_All_0 to 199.99 kW_44062</v>
      </c>
      <c r="B301" t="s">
        <v>155</v>
      </c>
      <c r="C301" t="s">
        <v>214</v>
      </c>
      <c r="D301" t="s">
        <v>2</v>
      </c>
      <c r="E301" t="s">
        <v>38</v>
      </c>
      <c r="F301" t="s">
        <v>2</v>
      </c>
      <c r="G301" t="s">
        <v>2</v>
      </c>
      <c r="H301" t="s">
        <v>2</v>
      </c>
      <c r="I301" t="s">
        <v>212</v>
      </c>
      <c r="J301" s="11">
        <v>44062</v>
      </c>
      <c r="K301">
        <v>15</v>
      </c>
      <c r="L301">
        <v>18</v>
      </c>
      <c r="M301">
        <v>724</v>
      </c>
      <c r="N301">
        <v>0</v>
      </c>
      <c r="O301">
        <v>0</v>
      </c>
      <c r="P301">
        <v>0</v>
      </c>
      <c r="Q301">
        <v>0</v>
      </c>
      <c r="R301">
        <v>18.684069999999998</v>
      </c>
      <c r="S301">
        <v>18.476420000000001</v>
      </c>
      <c r="T301">
        <v>18.170000000000002</v>
      </c>
      <c r="U301">
        <v>18.478090000000002</v>
      </c>
      <c r="V301">
        <v>19.292819999999999</v>
      </c>
      <c r="W301">
        <v>20.968019999999999</v>
      </c>
      <c r="X301">
        <v>23.303629999999998</v>
      </c>
      <c r="Y301">
        <v>25.60859</v>
      </c>
      <c r="Z301">
        <v>27.605789999999999</v>
      </c>
      <c r="AA301">
        <v>28.88334</v>
      </c>
      <c r="AB301">
        <v>30.426860000000001</v>
      </c>
      <c r="AC301">
        <v>31.080469999999998</v>
      </c>
      <c r="AD301">
        <v>31.138909999999999</v>
      </c>
      <c r="AE301">
        <v>31.496289999999998</v>
      </c>
      <c r="AF301">
        <v>30.542490000000001</v>
      </c>
      <c r="AG301">
        <v>29.309069999999998</v>
      </c>
      <c r="AH301">
        <v>27.633929999999999</v>
      </c>
      <c r="AI301">
        <v>25.317460000000001</v>
      </c>
      <c r="AJ301">
        <v>23.055890000000002</v>
      </c>
      <c r="AK301">
        <v>21.899470000000001</v>
      </c>
      <c r="AL301">
        <v>20.793710000000001</v>
      </c>
      <c r="AM301">
        <v>20.777519999999999</v>
      </c>
      <c r="AN301">
        <v>19.85079</v>
      </c>
      <c r="AO301">
        <v>19.203530000000001</v>
      </c>
      <c r="AP301">
        <v>73.344700000000003</v>
      </c>
      <c r="AQ301">
        <v>72.82526</v>
      </c>
      <c r="AR301">
        <v>72.865799999999993</v>
      </c>
      <c r="AS301">
        <v>72.336640000000003</v>
      </c>
      <c r="AT301">
        <v>72.163619999999995</v>
      </c>
      <c r="AU301">
        <v>71.730670000000003</v>
      </c>
      <c r="AV301">
        <v>72.377610000000004</v>
      </c>
      <c r="AW301">
        <v>75.700649999999996</v>
      </c>
      <c r="AX301">
        <v>79.917109999999994</v>
      </c>
      <c r="AY301">
        <v>83.516649999999998</v>
      </c>
      <c r="AZ301">
        <v>85.605729999999994</v>
      </c>
      <c r="BA301">
        <v>86.103639999999999</v>
      </c>
      <c r="BB301">
        <v>85.56268</v>
      </c>
      <c r="BC301">
        <v>85.792450000000002</v>
      </c>
      <c r="BD301">
        <v>85.286029999999997</v>
      </c>
      <c r="BE301">
        <v>85.423479999999998</v>
      </c>
      <c r="BF301">
        <v>84.565780000000004</v>
      </c>
      <c r="BG301">
        <v>82.675060000000002</v>
      </c>
      <c r="BH301">
        <v>78.510249999999999</v>
      </c>
      <c r="BI301">
        <v>75.503309999999999</v>
      </c>
      <c r="BJ301">
        <v>74.451620000000005</v>
      </c>
      <c r="BK301">
        <v>74.017880000000005</v>
      </c>
      <c r="BL301">
        <v>73.043580000000006</v>
      </c>
      <c r="BM301">
        <v>72.761920000000003</v>
      </c>
      <c r="BN301">
        <v>4.548E-3</v>
      </c>
      <c r="BO301">
        <v>-4.3638999999999997E-2</v>
      </c>
      <c r="BP301">
        <v>9.0972800000000006E-2</v>
      </c>
      <c r="BQ301">
        <v>-0.1122418</v>
      </c>
      <c r="BR301">
        <v>-7.1690400000000001E-2</v>
      </c>
      <c r="BS301">
        <v>6.4098100000000005E-2</v>
      </c>
      <c r="BT301">
        <v>0.47203709999999999</v>
      </c>
      <c r="BU301">
        <v>0.1282845</v>
      </c>
      <c r="BV301">
        <v>-0.1459077</v>
      </c>
      <c r="BW301">
        <v>-0.31060330000000003</v>
      </c>
      <c r="BX301">
        <v>-0.23705789999999999</v>
      </c>
      <c r="BY301">
        <v>2.28778E-2</v>
      </c>
      <c r="BZ301">
        <v>0.29528399999999999</v>
      </c>
      <c r="CA301">
        <v>0.33799210000000002</v>
      </c>
      <c r="CB301">
        <v>0.61430960000000001</v>
      </c>
      <c r="CC301">
        <v>0.3687935</v>
      </c>
      <c r="CD301">
        <v>0.20536299999999999</v>
      </c>
      <c r="CE301">
        <v>0.28149249999999998</v>
      </c>
      <c r="CF301">
        <v>-0.1368888</v>
      </c>
      <c r="CG301">
        <v>-0.43512479999999998</v>
      </c>
      <c r="CH301">
        <v>-0.31489869999999998</v>
      </c>
      <c r="CI301">
        <v>-0.3456881</v>
      </c>
      <c r="CJ301">
        <v>-0.46108080000000001</v>
      </c>
      <c r="CK301">
        <v>-0.35674620000000001</v>
      </c>
      <c r="CL301" s="25">
        <v>3.4224400000000002E-2</v>
      </c>
      <c r="CM301" s="25">
        <v>3.21824E-2</v>
      </c>
      <c r="CN301" s="25">
        <v>3.5482300000000001E-2</v>
      </c>
      <c r="CO301" s="25">
        <v>3.8478800000000001E-2</v>
      </c>
      <c r="CP301" s="25">
        <v>3.3500599999999998E-2</v>
      </c>
      <c r="CQ301" s="25">
        <v>3.4071400000000002E-2</v>
      </c>
      <c r="CR301" s="25">
        <v>3.35108E-2</v>
      </c>
      <c r="CS301" s="25">
        <v>3.0668899999999999E-2</v>
      </c>
      <c r="CT301" s="25">
        <v>2.0219299999999999E-2</v>
      </c>
      <c r="CU301" s="25">
        <v>1.2276499999999999E-2</v>
      </c>
      <c r="CV301" s="25">
        <v>4.9287999999999997E-3</v>
      </c>
      <c r="CW301" s="25">
        <v>2.356E-3</v>
      </c>
      <c r="CX301" s="25">
        <v>3.8500000000000001E-3</v>
      </c>
      <c r="CY301" s="25">
        <v>1.41151E-2</v>
      </c>
      <c r="CZ301" s="25">
        <v>2.9834300000000001E-2</v>
      </c>
      <c r="DA301" s="25">
        <v>4.1593199999999997E-2</v>
      </c>
      <c r="DB301" s="25">
        <v>5.2838200000000002E-2</v>
      </c>
      <c r="DC301" s="25">
        <v>5.8352099999999997E-2</v>
      </c>
      <c r="DD301" s="25">
        <v>5.3103999999999998E-2</v>
      </c>
      <c r="DE301" s="25">
        <v>5.4246200000000001E-2</v>
      </c>
      <c r="DF301" s="25">
        <v>4.66443E-2</v>
      </c>
      <c r="DG301" s="25">
        <v>5.18541E-2</v>
      </c>
      <c r="DH301" s="25">
        <v>5.2920000000000002E-2</v>
      </c>
      <c r="DI301" s="25">
        <v>4.1822699999999997E-2</v>
      </c>
    </row>
    <row r="302" spans="1:113" x14ac:dyDescent="0.25">
      <c r="A302" t="str">
        <f t="shared" si="4"/>
        <v>All_3. Wholesale, Transport, other utilities_All_All_All_0 to 199.99 kW_44063</v>
      </c>
      <c r="B302" t="s">
        <v>155</v>
      </c>
      <c r="C302" t="s">
        <v>214</v>
      </c>
      <c r="D302" t="s">
        <v>2</v>
      </c>
      <c r="E302" t="s">
        <v>38</v>
      </c>
      <c r="F302" t="s">
        <v>2</v>
      </c>
      <c r="G302" t="s">
        <v>2</v>
      </c>
      <c r="H302" t="s">
        <v>2</v>
      </c>
      <c r="I302" t="s">
        <v>212</v>
      </c>
      <c r="J302" s="11">
        <v>44063</v>
      </c>
      <c r="K302">
        <v>15</v>
      </c>
      <c r="L302">
        <v>18</v>
      </c>
      <c r="M302">
        <v>724</v>
      </c>
      <c r="N302">
        <v>0</v>
      </c>
      <c r="O302">
        <v>0</v>
      </c>
      <c r="P302">
        <v>0</v>
      </c>
      <c r="Q302">
        <v>0</v>
      </c>
      <c r="R302">
        <v>18.837060000000001</v>
      </c>
      <c r="S302">
        <v>18.57789</v>
      </c>
      <c r="T302">
        <v>18.527249999999999</v>
      </c>
      <c r="U302">
        <v>18.568549999999998</v>
      </c>
      <c r="V302">
        <v>19.31033</v>
      </c>
      <c r="W302">
        <v>20.96481</v>
      </c>
      <c r="X302">
        <v>23.17409</v>
      </c>
      <c r="Y302">
        <v>25.255890000000001</v>
      </c>
      <c r="Z302">
        <v>27.316770000000002</v>
      </c>
      <c r="AA302">
        <v>29.070969999999999</v>
      </c>
      <c r="AB302">
        <v>30.104949999999999</v>
      </c>
      <c r="AC302">
        <v>30.2852</v>
      </c>
      <c r="AD302">
        <v>30.693960000000001</v>
      </c>
      <c r="AE302">
        <v>31.12322</v>
      </c>
      <c r="AF302">
        <v>30.422930000000001</v>
      </c>
      <c r="AG302">
        <v>29.317029999999999</v>
      </c>
      <c r="AH302">
        <v>27.436360000000001</v>
      </c>
      <c r="AI302">
        <v>24.773489999999999</v>
      </c>
      <c r="AJ302">
        <v>22.616140000000001</v>
      </c>
      <c r="AK302">
        <v>21.931069999999998</v>
      </c>
      <c r="AL302">
        <v>21.111619999999998</v>
      </c>
      <c r="AM302">
        <v>20.796410000000002</v>
      </c>
      <c r="AN302">
        <v>19.761199999999999</v>
      </c>
      <c r="AO302">
        <v>18.948879999999999</v>
      </c>
      <c r="AP302">
        <v>72.635499999999993</v>
      </c>
      <c r="AQ302">
        <v>71.924710000000005</v>
      </c>
      <c r="AR302">
        <v>71.803780000000003</v>
      </c>
      <c r="AS302">
        <v>72.109819999999999</v>
      </c>
      <c r="AT302">
        <v>71.679410000000004</v>
      </c>
      <c r="AU302">
        <v>71.543000000000006</v>
      </c>
      <c r="AV302">
        <v>71.77364</v>
      </c>
      <c r="AW302">
        <v>74.554990000000004</v>
      </c>
      <c r="AX302">
        <v>78.62921</v>
      </c>
      <c r="AY302">
        <v>82.743520000000004</v>
      </c>
      <c r="AZ302">
        <v>83.672759999999997</v>
      </c>
      <c r="BA302">
        <v>84.710629999999995</v>
      </c>
      <c r="BB302">
        <v>86.764480000000006</v>
      </c>
      <c r="BC302">
        <v>88.541979999999995</v>
      </c>
      <c r="BD302">
        <v>87.451400000000007</v>
      </c>
      <c r="BE302">
        <v>83.988169999999997</v>
      </c>
      <c r="BF302">
        <v>80.007019999999997</v>
      </c>
      <c r="BG302">
        <v>77.698440000000005</v>
      </c>
      <c r="BH302">
        <v>76.059309999999996</v>
      </c>
      <c r="BI302">
        <v>74.427959999999999</v>
      </c>
      <c r="BJ302">
        <v>73.222539999999995</v>
      </c>
      <c r="BK302">
        <v>72.815579999999997</v>
      </c>
      <c r="BL302">
        <v>72.293949999999995</v>
      </c>
      <c r="BM302">
        <v>71.759240000000005</v>
      </c>
      <c r="BN302">
        <v>-0.204677</v>
      </c>
      <c r="BO302">
        <v>-0.29714679999999999</v>
      </c>
      <c r="BP302">
        <v>-0.21833920000000001</v>
      </c>
      <c r="BQ302">
        <v>-0.12855639999999999</v>
      </c>
      <c r="BR302">
        <v>-0.1662478</v>
      </c>
      <c r="BS302">
        <v>2.8363200000000002E-2</v>
      </c>
      <c r="BT302">
        <v>0.33637860000000003</v>
      </c>
      <c r="BU302">
        <v>1.3203599999999999E-2</v>
      </c>
      <c r="BV302">
        <v>-0.23988309999999999</v>
      </c>
      <c r="BW302">
        <v>-0.33515020000000001</v>
      </c>
      <c r="BX302">
        <v>-0.24815180000000001</v>
      </c>
      <c r="BY302">
        <v>1.6329400000000001E-2</v>
      </c>
      <c r="BZ302">
        <v>0.29063640000000002</v>
      </c>
      <c r="CA302">
        <v>0.39606190000000002</v>
      </c>
      <c r="CB302">
        <v>0.71322680000000005</v>
      </c>
      <c r="CC302">
        <v>0.28084209999999998</v>
      </c>
      <c r="CD302">
        <v>-0.14196520000000001</v>
      </c>
      <c r="CE302">
        <v>-0.26290839999999999</v>
      </c>
      <c r="CF302">
        <v>-0.3480048</v>
      </c>
      <c r="CG302">
        <v>-0.59245769999999998</v>
      </c>
      <c r="CH302">
        <v>-0.51544140000000005</v>
      </c>
      <c r="CI302">
        <v>-0.57799109999999998</v>
      </c>
      <c r="CJ302">
        <v>-0.68001730000000005</v>
      </c>
      <c r="CK302">
        <v>-0.58070310000000003</v>
      </c>
      <c r="CL302" s="25">
        <v>3.2781699999999997E-2</v>
      </c>
      <c r="CM302" s="25">
        <v>3.4265499999999997E-2</v>
      </c>
      <c r="CN302" s="25">
        <v>3.3465399999999999E-2</v>
      </c>
      <c r="CO302" s="25">
        <v>4.1169900000000002E-2</v>
      </c>
      <c r="CP302" s="25">
        <v>3.32644E-2</v>
      </c>
      <c r="CQ302" s="25">
        <v>3.3265200000000002E-2</v>
      </c>
      <c r="CR302" s="25">
        <v>3.2756599999999997E-2</v>
      </c>
      <c r="CS302" s="25">
        <v>3.09054E-2</v>
      </c>
      <c r="CT302" s="25">
        <v>1.94971E-2</v>
      </c>
      <c r="CU302" s="25">
        <v>1.2200900000000001E-2</v>
      </c>
      <c r="CV302" s="25">
        <v>5.4086000000000004E-3</v>
      </c>
      <c r="CW302" s="25">
        <v>2.6979E-3</v>
      </c>
      <c r="CX302" s="25">
        <v>3.3958E-3</v>
      </c>
      <c r="CY302" s="25">
        <v>1.21817E-2</v>
      </c>
      <c r="CZ302" s="25">
        <v>2.5871999999999999E-2</v>
      </c>
      <c r="DA302" s="25">
        <v>4.0540800000000002E-2</v>
      </c>
      <c r="DB302" s="25">
        <v>5.5122299999999999E-2</v>
      </c>
      <c r="DC302" s="25">
        <v>6.5221600000000005E-2</v>
      </c>
      <c r="DD302" s="25">
        <v>6.26443E-2</v>
      </c>
      <c r="DE302" s="25">
        <v>6.0426399999999998E-2</v>
      </c>
      <c r="DF302" s="25">
        <v>4.9420699999999998E-2</v>
      </c>
      <c r="DG302" s="25">
        <v>5.7428100000000003E-2</v>
      </c>
      <c r="DH302" s="25">
        <v>6.0693799999999999E-2</v>
      </c>
      <c r="DI302" s="25">
        <v>4.6174199999999999E-2</v>
      </c>
    </row>
    <row r="303" spans="1:113" x14ac:dyDescent="0.25">
      <c r="A303" t="str">
        <f t="shared" si="4"/>
        <v>All_3. Wholesale, Transport, other utilities_All_All_All_0 to 199.99 kW_44079</v>
      </c>
      <c r="B303" t="s">
        <v>155</v>
      </c>
      <c r="C303" t="s">
        <v>214</v>
      </c>
      <c r="D303" t="s">
        <v>2</v>
      </c>
      <c r="E303" t="s">
        <v>38</v>
      </c>
      <c r="F303" t="s">
        <v>2</v>
      </c>
      <c r="G303" t="s">
        <v>2</v>
      </c>
      <c r="H303" t="s">
        <v>2</v>
      </c>
      <c r="I303" t="s">
        <v>212</v>
      </c>
      <c r="J303" s="11">
        <v>44079</v>
      </c>
      <c r="K303">
        <v>15</v>
      </c>
      <c r="L303">
        <v>18</v>
      </c>
      <c r="M303">
        <v>725</v>
      </c>
      <c r="N303">
        <v>0</v>
      </c>
      <c r="O303">
        <v>0</v>
      </c>
      <c r="P303">
        <v>0</v>
      </c>
      <c r="Q303">
        <v>0</v>
      </c>
      <c r="R303">
        <v>17.545439999999999</v>
      </c>
      <c r="S303">
        <v>16.9984</v>
      </c>
      <c r="T303">
        <v>16.768039999999999</v>
      </c>
      <c r="U303">
        <v>16.79749</v>
      </c>
      <c r="V303">
        <v>17.064509999999999</v>
      </c>
      <c r="W303">
        <v>17.27092</v>
      </c>
      <c r="X303">
        <v>17.504200000000001</v>
      </c>
      <c r="Y303">
        <v>18.12454</v>
      </c>
      <c r="Z303">
        <v>19.22296</v>
      </c>
      <c r="AA303">
        <v>20.628959999999999</v>
      </c>
      <c r="AB303">
        <v>22.19012</v>
      </c>
      <c r="AC303">
        <v>23.437329999999999</v>
      </c>
      <c r="AD303">
        <v>23.76286</v>
      </c>
      <c r="AE303">
        <v>23.617570000000001</v>
      </c>
      <c r="AF303">
        <v>23.188300000000002</v>
      </c>
      <c r="AG303">
        <v>22.90588</v>
      </c>
      <c r="AH303">
        <v>22.612179999999999</v>
      </c>
      <c r="AI303">
        <v>21.394829999999999</v>
      </c>
      <c r="AJ303">
        <v>20.440919999999998</v>
      </c>
      <c r="AK303">
        <v>19.99333</v>
      </c>
      <c r="AL303">
        <v>19.430859999999999</v>
      </c>
      <c r="AM303">
        <v>19.34564</v>
      </c>
      <c r="AN303">
        <v>18.65653</v>
      </c>
      <c r="AO303">
        <v>18.028739999999999</v>
      </c>
      <c r="AP303">
        <v>71.104100000000003</v>
      </c>
      <c r="AQ303">
        <v>70.697270000000003</v>
      </c>
      <c r="AR303">
        <v>70.007980000000003</v>
      </c>
      <c r="AS303">
        <v>69.933109999999999</v>
      </c>
      <c r="AT303">
        <v>70.259029999999996</v>
      </c>
      <c r="AU303">
        <v>70.514070000000004</v>
      </c>
      <c r="AV303">
        <v>70.243070000000003</v>
      </c>
      <c r="AW303">
        <v>75.417810000000003</v>
      </c>
      <c r="AX303">
        <v>81.103030000000004</v>
      </c>
      <c r="AY303">
        <v>86.97296</v>
      </c>
      <c r="AZ303">
        <v>92.662030000000001</v>
      </c>
      <c r="BA303">
        <v>94.219080000000005</v>
      </c>
      <c r="BB303">
        <v>95.290009999999995</v>
      </c>
      <c r="BC303">
        <v>97.182339999999996</v>
      </c>
      <c r="BD303">
        <v>95.813969999999998</v>
      </c>
      <c r="BE303">
        <v>95.29204</v>
      </c>
      <c r="BF303">
        <v>93.917540000000002</v>
      </c>
      <c r="BG303">
        <v>90.258750000000006</v>
      </c>
      <c r="BH303">
        <v>86.257350000000002</v>
      </c>
      <c r="BI303">
        <v>83.612399999999994</v>
      </c>
      <c r="BJ303">
        <v>81.174270000000007</v>
      </c>
      <c r="BK303">
        <v>78.858840000000001</v>
      </c>
      <c r="BL303">
        <v>77.686750000000004</v>
      </c>
      <c r="BM303">
        <v>76.648809999999997</v>
      </c>
      <c r="BN303">
        <v>-0.4841066</v>
      </c>
      <c r="BO303">
        <v>-0.51276080000000002</v>
      </c>
      <c r="BP303">
        <v>-0.52121090000000003</v>
      </c>
      <c r="BQ303">
        <v>-0.60295799999999999</v>
      </c>
      <c r="BR303">
        <v>-0.48744480000000001</v>
      </c>
      <c r="BS303">
        <v>-0.2518977</v>
      </c>
      <c r="BT303">
        <v>-2.7217499999999999E-2</v>
      </c>
      <c r="BU303">
        <v>0.1000322</v>
      </c>
      <c r="BV303">
        <v>-5.84101E-2</v>
      </c>
      <c r="BW303">
        <v>-0.2004011</v>
      </c>
      <c r="BX303">
        <v>-0.19450919999999999</v>
      </c>
      <c r="BY303">
        <v>5.5207100000000002E-2</v>
      </c>
      <c r="BZ303">
        <v>0.25432290000000002</v>
      </c>
      <c r="CA303">
        <v>0.57972020000000002</v>
      </c>
      <c r="CB303">
        <v>1.1099250000000001</v>
      </c>
      <c r="CC303">
        <v>0.95136580000000004</v>
      </c>
      <c r="CD303">
        <v>0.91192039999999996</v>
      </c>
      <c r="CE303">
        <v>1.101882</v>
      </c>
      <c r="CF303">
        <v>0.52212179999999997</v>
      </c>
      <c r="CG303">
        <v>0.71872950000000002</v>
      </c>
      <c r="CH303">
        <v>0.74317889999999998</v>
      </c>
      <c r="CI303">
        <v>0.63191439999999999</v>
      </c>
      <c r="CJ303">
        <v>0.8466591</v>
      </c>
      <c r="CK303">
        <v>0.67286599999999996</v>
      </c>
      <c r="CL303" s="25">
        <v>4.1094600000000002E-2</v>
      </c>
      <c r="CM303" s="25">
        <v>4.1416300000000003E-2</v>
      </c>
      <c r="CN303" s="25">
        <v>4.3284299999999998E-2</v>
      </c>
      <c r="CO303" s="25">
        <v>4.6139399999999997E-2</v>
      </c>
      <c r="CP303" s="25">
        <v>3.9932000000000002E-2</v>
      </c>
      <c r="CQ303" s="25">
        <v>4.0479099999999997E-2</v>
      </c>
      <c r="CR303" s="25">
        <v>4.3720099999999998E-2</v>
      </c>
      <c r="CS303" s="25">
        <v>4.1750200000000001E-2</v>
      </c>
      <c r="CT303" s="25">
        <v>2.8351000000000001E-2</v>
      </c>
      <c r="CU303" s="25">
        <v>1.6013400000000001E-2</v>
      </c>
      <c r="CV303" s="25">
        <v>6.4181000000000004E-3</v>
      </c>
      <c r="CW303" s="25">
        <v>2.6757999999999999E-3</v>
      </c>
      <c r="CX303" s="25">
        <v>5.1463000000000004E-3</v>
      </c>
      <c r="CY303" s="25">
        <v>2.6454499999999999E-2</v>
      </c>
      <c r="CZ303" s="25">
        <v>5.02487E-2</v>
      </c>
      <c r="DA303" s="25">
        <v>6.8560099999999999E-2</v>
      </c>
      <c r="DB303" s="25">
        <v>9.9609000000000003E-2</v>
      </c>
      <c r="DC303" s="25">
        <v>0.1087717</v>
      </c>
      <c r="DD303" s="25">
        <v>9.3777200000000005E-2</v>
      </c>
      <c r="DE303" s="25">
        <v>8.2667099999999993E-2</v>
      </c>
      <c r="DF303" s="25">
        <v>7.2405300000000006E-2</v>
      </c>
      <c r="DG303" s="25">
        <v>9.3287999999999996E-2</v>
      </c>
      <c r="DH303" s="25">
        <v>7.7371200000000001E-2</v>
      </c>
      <c r="DI303" s="25">
        <v>7.8126899999999999E-2</v>
      </c>
    </row>
    <row r="304" spans="1:113" x14ac:dyDescent="0.25">
      <c r="A304" t="str">
        <f t="shared" si="4"/>
        <v>All_3. Wholesale, Transport, other utilities_All_All_All_0 to 199.99 kW_44080</v>
      </c>
      <c r="B304" t="s">
        <v>155</v>
      </c>
      <c r="C304" t="s">
        <v>214</v>
      </c>
      <c r="D304" t="s">
        <v>2</v>
      </c>
      <c r="E304" t="s">
        <v>38</v>
      </c>
      <c r="F304" t="s">
        <v>2</v>
      </c>
      <c r="G304" t="s">
        <v>2</v>
      </c>
      <c r="H304" t="s">
        <v>2</v>
      </c>
      <c r="I304" t="s">
        <v>212</v>
      </c>
      <c r="J304" s="11">
        <v>44080</v>
      </c>
      <c r="K304">
        <v>15</v>
      </c>
      <c r="L304">
        <v>18</v>
      </c>
      <c r="M304">
        <v>725</v>
      </c>
      <c r="N304">
        <v>0</v>
      </c>
      <c r="O304">
        <v>0</v>
      </c>
      <c r="P304">
        <v>0</v>
      </c>
      <c r="Q304">
        <v>0</v>
      </c>
      <c r="R304">
        <v>17.525469999999999</v>
      </c>
      <c r="S304">
        <v>17.13531</v>
      </c>
      <c r="T304">
        <v>16.953800000000001</v>
      </c>
      <c r="U304">
        <v>16.970199999999998</v>
      </c>
      <c r="V304">
        <v>16.763439999999999</v>
      </c>
      <c r="W304">
        <v>16.606079999999999</v>
      </c>
      <c r="X304">
        <v>16.326229999999999</v>
      </c>
      <c r="Y304">
        <v>16.245200000000001</v>
      </c>
      <c r="Z304">
        <v>17.35764</v>
      </c>
      <c r="AA304">
        <v>19.078199999999999</v>
      </c>
      <c r="AB304">
        <v>20.504169999999998</v>
      </c>
      <c r="AC304">
        <v>21.30247</v>
      </c>
      <c r="AD304">
        <v>21.80021</v>
      </c>
      <c r="AE304">
        <v>22.09375</v>
      </c>
      <c r="AF304">
        <v>22.093109999999999</v>
      </c>
      <c r="AG304">
        <v>21.960100000000001</v>
      </c>
      <c r="AH304">
        <v>21.450330000000001</v>
      </c>
      <c r="AI304">
        <v>20.920110000000001</v>
      </c>
      <c r="AJ304">
        <v>20.105399999999999</v>
      </c>
      <c r="AK304">
        <v>19.568729999999999</v>
      </c>
      <c r="AL304">
        <v>18.828060000000001</v>
      </c>
      <c r="AM304">
        <v>19.003050000000002</v>
      </c>
      <c r="AN304">
        <v>18.489049999999999</v>
      </c>
      <c r="AO304">
        <v>17.97533</v>
      </c>
      <c r="AP304">
        <v>76.079899999999995</v>
      </c>
      <c r="AQ304">
        <v>75.298320000000004</v>
      </c>
      <c r="AR304">
        <v>74.02</v>
      </c>
      <c r="AS304">
        <v>73.787360000000007</v>
      </c>
      <c r="AT304">
        <v>74.478200000000001</v>
      </c>
      <c r="AU304">
        <v>74.601140000000001</v>
      </c>
      <c r="AV304">
        <v>74.800669999999997</v>
      </c>
      <c r="AW304">
        <v>82.676159999999996</v>
      </c>
      <c r="AX304">
        <v>88.614230000000006</v>
      </c>
      <c r="AY304">
        <v>94.586259999999996</v>
      </c>
      <c r="AZ304">
        <v>99.863339999999994</v>
      </c>
      <c r="BA304">
        <v>101.1447</v>
      </c>
      <c r="BB304">
        <v>101.62820000000001</v>
      </c>
      <c r="BC304">
        <v>102.6469</v>
      </c>
      <c r="BD304">
        <v>101.9542</v>
      </c>
      <c r="BE304">
        <v>99.289190000000005</v>
      </c>
      <c r="BF304">
        <v>95.232969999999995</v>
      </c>
      <c r="BG304">
        <v>90.950590000000005</v>
      </c>
      <c r="BH304">
        <v>84.408559999999994</v>
      </c>
      <c r="BI304">
        <v>80.446659999999994</v>
      </c>
      <c r="BJ304">
        <v>78.032290000000003</v>
      </c>
      <c r="BK304">
        <v>76.762230000000002</v>
      </c>
      <c r="BL304">
        <v>75.862170000000006</v>
      </c>
      <c r="BM304">
        <v>74.504360000000005</v>
      </c>
      <c r="BN304">
        <v>0.68045339999999999</v>
      </c>
      <c r="BO304">
        <v>0.58647800000000005</v>
      </c>
      <c r="BP304">
        <v>0.51991989999999999</v>
      </c>
      <c r="BQ304">
        <v>0.34377839999999998</v>
      </c>
      <c r="BR304">
        <v>0.74804749999999998</v>
      </c>
      <c r="BS304">
        <v>1.0842290000000001</v>
      </c>
      <c r="BT304">
        <v>1.23994</v>
      </c>
      <c r="BU304">
        <v>0.9349113</v>
      </c>
      <c r="BV304">
        <v>0.65636620000000001</v>
      </c>
      <c r="BW304">
        <v>0.1159065</v>
      </c>
      <c r="BX304">
        <v>-8.286E-3</v>
      </c>
      <c r="BY304">
        <v>1.4867200000000001E-2</v>
      </c>
      <c r="BZ304">
        <v>0.1561855</v>
      </c>
      <c r="CA304">
        <v>0.65855900000000001</v>
      </c>
      <c r="CB304">
        <v>1.074775</v>
      </c>
      <c r="CC304">
        <v>1.0278769999999999</v>
      </c>
      <c r="CD304">
        <v>0.96713150000000003</v>
      </c>
      <c r="CE304">
        <v>0.88344370000000005</v>
      </c>
      <c r="CF304">
        <v>0.29713240000000002</v>
      </c>
      <c r="CG304">
        <v>0.1659178</v>
      </c>
      <c r="CH304">
        <v>0.1345462</v>
      </c>
      <c r="CI304">
        <v>9.3816499999999997E-2</v>
      </c>
      <c r="CJ304">
        <v>0.1374195</v>
      </c>
      <c r="CK304">
        <v>-6.3219999999999997E-4</v>
      </c>
      <c r="CL304" s="25">
        <v>6.17686E-2</v>
      </c>
      <c r="CM304" s="25">
        <v>6.0735699999999997E-2</v>
      </c>
      <c r="CN304" s="25">
        <v>6.6150700000000007E-2</v>
      </c>
      <c r="CO304" s="25">
        <v>5.95247E-2</v>
      </c>
      <c r="CP304" s="25">
        <v>6.8471699999999996E-2</v>
      </c>
      <c r="CQ304" s="25">
        <v>6.9807099999999997E-2</v>
      </c>
      <c r="CR304" s="25">
        <v>6.65356E-2</v>
      </c>
      <c r="CS304" s="25">
        <v>0.1009343</v>
      </c>
      <c r="CT304" s="25">
        <v>7.1041499999999994E-2</v>
      </c>
      <c r="CU304" s="25">
        <v>6.0576400000000002E-2</v>
      </c>
      <c r="CV304" s="25">
        <v>1.0518E-2</v>
      </c>
      <c r="CW304" s="25">
        <v>3.9094000000000004E-3</v>
      </c>
      <c r="CX304" s="25">
        <v>1.0201E-2</v>
      </c>
      <c r="CY304" s="25">
        <v>4.41118E-2</v>
      </c>
      <c r="CZ304" s="25">
        <v>0.1004871</v>
      </c>
      <c r="DA304" s="25">
        <v>0.1149973</v>
      </c>
      <c r="DB304" s="25">
        <v>0.1351764</v>
      </c>
      <c r="DC304" s="25">
        <v>0.13314719999999999</v>
      </c>
      <c r="DD304" s="25">
        <v>0.1118643</v>
      </c>
      <c r="DE304" s="25">
        <v>8.3249600000000007E-2</v>
      </c>
      <c r="DF304" s="25">
        <v>7.2392200000000004E-2</v>
      </c>
      <c r="DG304" s="25">
        <v>7.8033500000000006E-2</v>
      </c>
      <c r="DH304" s="25">
        <v>6.4310999999999993E-2</v>
      </c>
      <c r="DI304" s="25">
        <v>5.2195900000000003E-2</v>
      </c>
    </row>
    <row r="305" spans="1:113" x14ac:dyDescent="0.25">
      <c r="A305" t="str">
        <f t="shared" si="4"/>
        <v>All_3. Wholesale, Transport, other utilities_All_All_All_0 to 199.99 kW_44081</v>
      </c>
      <c r="B305" t="s">
        <v>155</v>
      </c>
      <c r="C305" t="s">
        <v>214</v>
      </c>
      <c r="D305" t="s">
        <v>2</v>
      </c>
      <c r="E305" t="s">
        <v>38</v>
      </c>
      <c r="F305" t="s">
        <v>2</v>
      </c>
      <c r="G305" t="s">
        <v>2</v>
      </c>
      <c r="H305" t="s">
        <v>2</v>
      </c>
      <c r="I305" t="s">
        <v>212</v>
      </c>
      <c r="J305" s="11">
        <v>44081</v>
      </c>
      <c r="K305">
        <v>15</v>
      </c>
      <c r="L305">
        <v>18</v>
      </c>
      <c r="M305">
        <v>725</v>
      </c>
      <c r="N305">
        <v>0</v>
      </c>
      <c r="O305">
        <v>0</v>
      </c>
      <c r="P305">
        <v>0</v>
      </c>
      <c r="Q305">
        <v>0</v>
      </c>
      <c r="R305">
        <v>17.634039999999999</v>
      </c>
      <c r="S305">
        <v>17.353899999999999</v>
      </c>
      <c r="T305">
        <v>17.062760000000001</v>
      </c>
      <c r="U305">
        <v>16.821629999999999</v>
      </c>
      <c r="V305">
        <v>16.884419999999999</v>
      </c>
      <c r="W305">
        <v>17.49221</v>
      </c>
      <c r="X305">
        <v>17.73593</v>
      </c>
      <c r="Y305">
        <v>17.737660000000002</v>
      </c>
      <c r="Z305">
        <v>18.497109999999999</v>
      </c>
      <c r="AA305">
        <v>19.332999999999998</v>
      </c>
      <c r="AB305">
        <v>20.341339999999999</v>
      </c>
      <c r="AC305">
        <v>20.96189</v>
      </c>
      <c r="AD305">
        <v>21.148219999999998</v>
      </c>
      <c r="AE305">
        <v>21.006769999999999</v>
      </c>
      <c r="AF305">
        <v>20.760870000000001</v>
      </c>
      <c r="AG305">
        <v>20.229669999999999</v>
      </c>
      <c r="AH305">
        <v>19.519169999999999</v>
      </c>
      <c r="AI305">
        <v>18.780100000000001</v>
      </c>
      <c r="AJ305">
        <v>17.862739999999999</v>
      </c>
      <c r="AK305">
        <v>18.007529999999999</v>
      </c>
      <c r="AL305">
        <v>17.274619999999999</v>
      </c>
      <c r="AM305">
        <v>17.505220000000001</v>
      </c>
      <c r="AN305">
        <v>17.28294</v>
      </c>
      <c r="AO305">
        <v>17.12332</v>
      </c>
      <c r="AP305">
        <v>73.271299999999997</v>
      </c>
      <c r="AQ305">
        <v>72.433070000000001</v>
      </c>
      <c r="AR305">
        <v>71.464920000000006</v>
      </c>
      <c r="AS305">
        <v>70.729550000000003</v>
      </c>
      <c r="AT305">
        <v>69.945210000000003</v>
      </c>
      <c r="AU305">
        <v>68.980059999999995</v>
      </c>
      <c r="AV305">
        <v>68.211579999999998</v>
      </c>
      <c r="AW305">
        <v>71.689959999999999</v>
      </c>
      <c r="AX305">
        <v>73.152469999999994</v>
      </c>
      <c r="AY305">
        <v>76.63673</v>
      </c>
      <c r="AZ305">
        <v>79.549350000000004</v>
      </c>
      <c r="BA305">
        <v>80.085759999999993</v>
      </c>
      <c r="BB305">
        <v>80.172520000000006</v>
      </c>
      <c r="BC305">
        <v>79.921049999999994</v>
      </c>
      <c r="BD305">
        <v>79.731780000000001</v>
      </c>
      <c r="BE305">
        <v>78.614649999999997</v>
      </c>
      <c r="BF305">
        <v>77.511250000000004</v>
      </c>
      <c r="BG305">
        <v>75.145309999999995</v>
      </c>
      <c r="BH305">
        <v>73.531369999999995</v>
      </c>
      <c r="BI305">
        <v>72.463380000000001</v>
      </c>
      <c r="BJ305">
        <v>71.91113</v>
      </c>
      <c r="BK305">
        <v>71.616349999999997</v>
      </c>
      <c r="BL305">
        <v>71.425190000000001</v>
      </c>
      <c r="BM305">
        <v>71.313810000000004</v>
      </c>
      <c r="BN305">
        <v>-0.14539350000000001</v>
      </c>
      <c r="BO305">
        <v>-0.1903966</v>
      </c>
      <c r="BP305">
        <v>-0.14182020000000001</v>
      </c>
      <c r="BQ305">
        <v>-0.54645849999999996</v>
      </c>
      <c r="BR305">
        <v>-0.49114920000000001</v>
      </c>
      <c r="BS305">
        <v>-0.4478046</v>
      </c>
      <c r="BT305">
        <v>-0.22475729999999999</v>
      </c>
      <c r="BU305">
        <v>-0.16013559999999999</v>
      </c>
      <c r="BV305">
        <v>-0.47049439999999998</v>
      </c>
      <c r="BW305">
        <v>-0.45714529999999998</v>
      </c>
      <c r="BX305">
        <v>-0.1289891</v>
      </c>
      <c r="BY305">
        <v>-7.1191699999999997E-2</v>
      </c>
      <c r="BZ305">
        <v>0.2472299</v>
      </c>
      <c r="CA305">
        <v>0.17534350000000001</v>
      </c>
      <c r="CB305">
        <v>1.80511E-2</v>
      </c>
      <c r="CC305">
        <v>-0.20064029999999999</v>
      </c>
      <c r="CD305">
        <v>-0.37667620000000002</v>
      </c>
      <c r="CE305">
        <v>-0.83902469999999996</v>
      </c>
      <c r="CF305">
        <v>-0.63184510000000005</v>
      </c>
      <c r="CG305">
        <v>-0.97418519999999997</v>
      </c>
      <c r="CH305">
        <v>-0.83461229999999997</v>
      </c>
      <c r="CI305">
        <v>-0.88653079999999995</v>
      </c>
      <c r="CJ305">
        <v>-1.004143</v>
      </c>
      <c r="CK305">
        <v>-0.70284820000000003</v>
      </c>
      <c r="CL305" s="25">
        <v>9.3112100000000003E-2</v>
      </c>
      <c r="CM305" s="25">
        <v>8.4602999999999998E-2</v>
      </c>
      <c r="CN305" s="25">
        <v>9.3361E-2</v>
      </c>
      <c r="CO305" s="25">
        <v>8.7099899999999994E-2</v>
      </c>
      <c r="CP305" s="25">
        <v>0.1003641</v>
      </c>
      <c r="CQ305" s="25">
        <v>8.9046700000000006E-2</v>
      </c>
      <c r="CR305" s="25">
        <v>8.2705699999999993E-2</v>
      </c>
      <c r="CS305" s="25">
        <v>0.1057927</v>
      </c>
      <c r="CT305" s="25">
        <v>9.4394199999999998E-2</v>
      </c>
      <c r="CU305" s="25">
        <v>6.1239599999999998E-2</v>
      </c>
      <c r="CV305" s="25">
        <v>2.7553100000000001E-2</v>
      </c>
      <c r="CW305" s="25">
        <v>8.9595999999999999E-3</v>
      </c>
      <c r="CX305" s="25">
        <v>3.4771299999999998E-2</v>
      </c>
      <c r="CY305" s="25">
        <v>7.1670600000000001E-2</v>
      </c>
      <c r="CZ305" s="25">
        <v>0.12852269999999999</v>
      </c>
      <c r="DA305" s="25">
        <v>0.14009099999999999</v>
      </c>
      <c r="DB305" s="25">
        <v>0.13841029999999999</v>
      </c>
      <c r="DC305" s="25">
        <v>0.15910650000000001</v>
      </c>
      <c r="DD305" s="25">
        <v>0.1425275</v>
      </c>
      <c r="DE305" s="25">
        <v>0.1239817</v>
      </c>
      <c r="DF305" s="25">
        <v>0.1144076</v>
      </c>
      <c r="DG305" s="25">
        <v>0.12605369999999999</v>
      </c>
      <c r="DH305" s="25">
        <v>0.16437280000000001</v>
      </c>
      <c r="DI305" s="25">
        <v>0.1236521</v>
      </c>
    </row>
    <row r="306" spans="1:113" x14ac:dyDescent="0.25">
      <c r="A306" t="str">
        <f t="shared" si="4"/>
        <v>All_3. Wholesale, Transport, other utilities_All_All_All_0 to 199.99 kW_44104</v>
      </c>
      <c r="B306" t="s">
        <v>155</v>
      </c>
      <c r="C306" t="s">
        <v>214</v>
      </c>
      <c r="D306" t="s">
        <v>2</v>
      </c>
      <c r="E306" t="s">
        <v>38</v>
      </c>
      <c r="F306" t="s">
        <v>2</v>
      </c>
      <c r="G306" t="s">
        <v>2</v>
      </c>
      <c r="H306" t="s">
        <v>2</v>
      </c>
      <c r="I306" t="s">
        <v>212</v>
      </c>
      <c r="J306" s="11">
        <v>44104</v>
      </c>
      <c r="K306">
        <v>15</v>
      </c>
      <c r="L306">
        <v>18</v>
      </c>
      <c r="M306">
        <v>725</v>
      </c>
      <c r="N306">
        <v>0</v>
      </c>
      <c r="O306">
        <v>0</v>
      </c>
      <c r="P306">
        <v>0</v>
      </c>
      <c r="Q306">
        <v>0</v>
      </c>
      <c r="R306">
        <v>16.761479999999999</v>
      </c>
      <c r="S306">
        <v>16.41367</v>
      </c>
      <c r="T306">
        <v>16.365880000000001</v>
      </c>
      <c r="U306">
        <v>16.60426</v>
      </c>
      <c r="V306">
        <v>17.30875</v>
      </c>
      <c r="W306">
        <v>18.86656</v>
      </c>
      <c r="X306">
        <v>20.96726</v>
      </c>
      <c r="Y306">
        <v>22.478490000000001</v>
      </c>
      <c r="Z306">
        <v>24.666650000000001</v>
      </c>
      <c r="AA306">
        <v>26.924309999999998</v>
      </c>
      <c r="AB306">
        <v>28.363990000000001</v>
      </c>
      <c r="AC306">
        <v>29.796389999999999</v>
      </c>
      <c r="AD306">
        <v>30.568519999999999</v>
      </c>
      <c r="AE306">
        <v>30.797730000000001</v>
      </c>
      <c r="AF306">
        <v>30.280760000000001</v>
      </c>
      <c r="AG306">
        <v>29.656610000000001</v>
      </c>
      <c r="AH306">
        <v>28.298950000000001</v>
      </c>
      <c r="AI306">
        <v>26.180669999999999</v>
      </c>
      <c r="AJ306">
        <v>23.450710000000001</v>
      </c>
      <c r="AK306">
        <v>22.059670000000001</v>
      </c>
      <c r="AL306">
        <v>20.254370000000002</v>
      </c>
      <c r="AM306">
        <v>19.358799999999999</v>
      </c>
      <c r="AN306">
        <v>18.136430000000001</v>
      </c>
      <c r="AO306">
        <v>17.689260000000001</v>
      </c>
      <c r="AP306">
        <v>67.518199999999993</v>
      </c>
      <c r="AQ306">
        <v>67.375110000000006</v>
      </c>
      <c r="AR306">
        <v>66.95026</v>
      </c>
      <c r="AS306">
        <v>67.615939999999995</v>
      </c>
      <c r="AT306">
        <v>68.142070000000004</v>
      </c>
      <c r="AU306">
        <v>69.610730000000004</v>
      </c>
      <c r="AV306">
        <v>69.536799999999999</v>
      </c>
      <c r="AW306">
        <v>75.615200000000002</v>
      </c>
      <c r="AX306">
        <v>83.182749999999999</v>
      </c>
      <c r="AY306">
        <v>87.595460000000003</v>
      </c>
      <c r="AZ306">
        <v>94.011690000000002</v>
      </c>
      <c r="BA306">
        <v>95.279219999999995</v>
      </c>
      <c r="BB306">
        <v>94.460769999999997</v>
      </c>
      <c r="BC306">
        <v>93.405869999999993</v>
      </c>
      <c r="BD306">
        <v>94.084069999999997</v>
      </c>
      <c r="BE306">
        <v>95.737489999999994</v>
      </c>
      <c r="BF306">
        <v>93.941990000000004</v>
      </c>
      <c r="BG306">
        <v>87.700239999999994</v>
      </c>
      <c r="BH306">
        <v>83.203789999999998</v>
      </c>
      <c r="BI306">
        <v>80.249690000000001</v>
      </c>
      <c r="BJ306">
        <v>77.396619999999999</v>
      </c>
      <c r="BK306">
        <v>75.647409999999994</v>
      </c>
      <c r="BL306">
        <v>73.448719999999994</v>
      </c>
      <c r="BM306">
        <v>72.576899999999995</v>
      </c>
      <c r="BN306">
        <v>-0.9208229</v>
      </c>
      <c r="BO306">
        <v>-0.80413270000000003</v>
      </c>
      <c r="BP306">
        <v>-0.80612609999999996</v>
      </c>
      <c r="BQ306">
        <v>-0.86467830000000001</v>
      </c>
      <c r="BR306">
        <v>-0.61377950000000003</v>
      </c>
      <c r="BS306">
        <v>3.50824E-2</v>
      </c>
      <c r="BT306">
        <v>0.37777250000000001</v>
      </c>
      <c r="BU306">
        <v>0.1383008</v>
      </c>
      <c r="BV306">
        <v>9.2047599999999993E-2</v>
      </c>
      <c r="BW306">
        <v>-0.1804241</v>
      </c>
      <c r="BX306">
        <v>-0.18669069999999999</v>
      </c>
      <c r="BY306">
        <v>5.97105E-2</v>
      </c>
      <c r="BZ306">
        <v>0.25776549999999998</v>
      </c>
      <c r="CA306">
        <v>0.49945489999999998</v>
      </c>
      <c r="CB306">
        <v>1.0288379999999999</v>
      </c>
      <c r="CC306">
        <v>0.97781770000000001</v>
      </c>
      <c r="CD306">
        <v>0.91383349999999997</v>
      </c>
      <c r="CE306">
        <v>0.82429520000000001</v>
      </c>
      <c r="CF306">
        <v>0.25900279999999998</v>
      </c>
      <c r="CG306">
        <v>0.2362592</v>
      </c>
      <c r="CH306">
        <v>0.1643771</v>
      </c>
      <c r="CI306">
        <v>5.7665300000000003E-2</v>
      </c>
      <c r="CJ306">
        <v>-0.1347266</v>
      </c>
      <c r="CK306">
        <v>-0.13651469999999999</v>
      </c>
      <c r="CL306" s="25">
        <v>3.6887999999999997E-2</v>
      </c>
      <c r="CM306" s="25">
        <v>3.5436099999999998E-2</v>
      </c>
      <c r="CN306" s="25">
        <v>3.8071899999999999E-2</v>
      </c>
      <c r="CO306" s="25">
        <v>3.8436199999999997E-2</v>
      </c>
      <c r="CP306" s="25">
        <v>3.2833800000000003E-2</v>
      </c>
      <c r="CQ306" s="25">
        <v>3.6810700000000002E-2</v>
      </c>
      <c r="CR306" s="25">
        <v>2.9391899999999999E-2</v>
      </c>
      <c r="CS306" s="25">
        <v>2.6891700000000001E-2</v>
      </c>
      <c r="CT306" s="25">
        <v>2.18339E-2</v>
      </c>
      <c r="CU306" s="25">
        <v>1.22723E-2</v>
      </c>
      <c r="CV306" s="25">
        <v>5.3593E-3</v>
      </c>
      <c r="CW306" s="25">
        <v>2.2981E-3</v>
      </c>
      <c r="CX306" s="25">
        <v>4.2583999999999999E-3</v>
      </c>
      <c r="CY306" s="25">
        <v>1.6949200000000001E-2</v>
      </c>
      <c r="CZ306" s="25">
        <v>3.7554499999999998E-2</v>
      </c>
      <c r="DA306" s="25">
        <v>5.8982899999999998E-2</v>
      </c>
      <c r="DB306" s="25">
        <v>8.1507499999999997E-2</v>
      </c>
      <c r="DC306" s="25">
        <v>8.2772200000000004E-2</v>
      </c>
      <c r="DD306" s="25">
        <v>5.8766499999999999E-2</v>
      </c>
      <c r="DE306" s="25">
        <v>4.80043E-2</v>
      </c>
      <c r="DF306" s="25">
        <v>4.0020199999999999E-2</v>
      </c>
      <c r="DG306" s="25">
        <v>4.54653E-2</v>
      </c>
      <c r="DH306" s="25">
        <v>4.5577300000000001E-2</v>
      </c>
      <c r="DI306" s="25">
        <v>3.6123599999999999E-2</v>
      </c>
    </row>
    <row r="307" spans="1:113" x14ac:dyDescent="0.25">
      <c r="A307" t="str">
        <f t="shared" si="4"/>
        <v>All_3. Wholesale, Transport, other utilities_All_All_All_0 to 199.99 kW_44105</v>
      </c>
      <c r="B307" t="s">
        <v>155</v>
      </c>
      <c r="C307" t="s">
        <v>214</v>
      </c>
      <c r="D307" t="s">
        <v>2</v>
      </c>
      <c r="E307" t="s">
        <v>38</v>
      </c>
      <c r="F307" t="s">
        <v>2</v>
      </c>
      <c r="G307" t="s">
        <v>2</v>
      </c>
      <c r="H307" t="s">
        <v>2</v>
      </c>
      <c r="I307" t="s">
        <v>212</v>
      </c>
      <c r="J307" s="11">
        <v>44105</v>
      </c>
      <c r="K307">
        <v>15</v>
      </c>
      <c r="L307">
        <v>18</v>
      </c>
      <c r="M307">
        <v>725</v>
      </c>
      <c r="N307">
        <v>0</v>
      </c>
      <c r="O307">
        <v>0</v>
      </c>
      <c r="P307">
        <v>0</v>
      </c>
      <c r="Q307">
        <v>0</v>
      </c>
      <c r="R307">
        <v>17.513300000000001</v>
      </c>
      <c r="S307">
        <v>16.953890000000001</v>
      </c>
      <c r="T307">
        <v>16.689139999999998</v>
      </c>
      <c r="U307">
        <v>17.039259999999999</v>
      </c>
      <c r="V307">
        <v>17.68695</v>
      </c>
      <c r="W307">
        <v>18.810669999999998</v>
      </c>
      <c r="X307">
        <v>21.27027</v>
      </c>
      <c r="Y307">
        <v>22.66337</v>
      </c>
      <c r="Z307">
        <v>24.629390000000001</v>
      </c>
      <c r="AA307">
        <v>26.773790000000002</v>
      </c>
      <c r="AB307">
        <v>28.498139999999999</v>
      </c>
      <c r="AC307">
        <v>29.948740000000001</v>
      </c>
      <c r="AD307">
        <v>30.932220000000001</v>
      </c>
      <c r="AE307">
        <v>30.904250000000001</v>
      </c>
      <c r="AF307">
        <v>29.794830000000001</v>
      </c>
      <c r="AG307">
        <v>29.327169999999999</v>
      </c>
      <c r="AH307">
        <v>27.624669999999998</v>
      </c>
      <c r="AI307">
        <v>25.4573</v>
      </c>
      <c r="AJ307">
        <v>23.090260000000001</v>
      </c>
      <c r="AK307">
        <v>21.6586</v>
      </c>
      <c r="AL307">
        <v>19.827000000000002</v>
      </c>
      <c r="AM307">
        <v>18.97692</v>
      </c>
      <c r="AN307">
        <v>18.07846</v>
      </c>
      <c r="AO307">
        <v>17.612570000000002</v>
      </c>
      <c r="AP307">
        <v>71.932500000000005</v>
      </c>
      <c r="AQ307">
        <v>71.407420000000002</v>
      </c>
      <c r="AR307">
        <v>70.116320000000002</v>
      </c>
      <c r="AS307">
        <v>69.383560000000003</v>
      </c>
      <c r="AT307">
        <v>67.328310000000002</v>
      </c>
      <c r="AU307">
        <v>67.473849999999999</v>
      </c>
      <c r="AV307">
        <v>67.173720000000003</v>
      </c>
      <c r="AW307">
        <v>73.509450000000001</v>
      </c>
      <c r="AX307">
        <v>81.938580000000002</v>
      </c>
      <c r="AY307">
        <v>89.397859999999994</v>
      </c>
      <c r="AZ307">
        <v>94.661609999999996</v>
      </c>
      <c r="BA307">
        <v>97.055130000000005</v>
      </c>
      <c r="BB307">
        <v>97.725279999999998</v>
      </c>
      <c r="BC307">
        <v>97.170969999999997</v>
      </c>
      <c r="BD307">
        <v>94.660079999999994</v>
      </c>
      <c r="BE307">
        <v>92.910570000000007</v>
      </c>
      <c r="BF307">
        <v>91.573560000000001</v>
      </c>
      <c r="BG307">
        <v>86.288910000000001</v>
      </c>
      <c r="BH307">
        <v>80.810419999999993</v>
      </c>
      <c r="BI307">
        <v>76.927549999999997</v>
      </c>
      <c r="BJ307">
        <v>74.845669999999998</v>
      </c>
      <c r="BK307">
        <v>73.687100000000001</v>
      </c>
      <c r="BL307">
        <v>71.42389</v>
      </c>
      <c r="BM307">
        <v>69.722819999999999</v>
      </c>
      <c r="BN307">
        <v>-0.10934530000000001</v>
      </c>
      <c r="BO307">
        <v>-0.1148502</v>
      </c>
      <c r="BP307">
        <v>-0.27640749999999997</v>
      </c>
      <c r="BQ307">
        <v>-0.48158040000000002</v>
      </c>
      <c r="BR307">
        <v>-0.79350430000000005</v>
      </c>
      <c r="BS307">
        <v>-0.53684889999999996</v>
      </c>
      <c r="BT307">
        <v>-0.1651445</v>
      </c>
      <c r="BU307">
        <v>1.1695E-3</v>
      </c>
      <c r="BV307">
        <v>1.338E-4</v>
      </c>
      <c r="BW307">
        <v>-0.1235827</v>
      </c>
      <c r="BX307">
        <v>-0.18283969999999999</v>
      </c>
      <c r="BY307">
        <v>6.6968600000000003E-2</v>
      </c>
      <c r="BZ307">
        <v>0.24392990000000001</v>
      </c>
      <c r="CA307">
        <v>0.57936319999999997</v>
      </c>
      <c r="CB307">
        <v>1.056459</v>
      </c>
      <c r="CC307">
        <v>0.81084109999999998</v>
      </c>
      <c r="CD307">
        <v>0.73456759999999999</v>
      </c>
      <c r="CE307">
        <v>0.67254659999999999</v>
      </c>
      <c r="CF307">
        <v>5.6718999999999999E-2</v>
      </c>
      <c r="CG307">
        <v>-0.23166780000000001</v>
      </c>
      <c r="CH307">
        <v>-0.21300160000000001</v>
      </c>
      <c r="CI307">
        <v>-0.3068149</v>
      </c>
      <c r="CJ307">
        <v>-0.60997270000000003</v>
      </c>
      <c r="CK307">
        <v>-0.60827909999999996</v>
      </c>
      <c r="CL307" s="25">
        <v>3.5520000000000003E-2</v>
      </c>
      <c r="CM307" s="25">
        <v>3.3375700000000001E-2</v>
      </c>
      <c r="CN307" s="25">
        <v>3.8334399999999998E-2</v>
      </c>
      <c r="CO307" s="25">
        <v>3.8383300000000002E-2</v>
      </c>
      <c r="CP307" s="25">
        <v>4.06293E-2</v>
      </c>
      <c r="CQ307" s="25">
        <v>3.7149300000000003E-2</v>
      </c>
      <c r="CR307" s="25">
        <v>3.9244000000000001E-2</v>
      </c>
      <c r="CS307" s="25">
        <v>3.0977899999999999E-2</v>
      </c>
      <c r="CT307" s="25">
        <v>2.1502299999999998E-2</v>
      </c>
      <c r="CU307" s="25">
        <v>1.4822E-2</v>
      </c>
      <c r="CV307" s="25">
        <v>5.5560000000000002E-3</v>
      </c>
      <c r="CW307" s="25">
        <v>2.8202000000000001E-3</v>
      </c>
      <c r="CX307" s="25">
        <v>4.9284999999999997E-3</v>
      </c>
      <c r="CY307" s="25">
        <v>2.0654599999999999E-2</v>
      </c>
      <c r="CZ307" s="25">
        <v>3.81494E-2</v>
      </c>
      <c r="DA307" s="25">
        <v>4.9895500000000002E-2</v>
      </c>
      <c r="DB307" s="25">
        <v>6.6745200000000005E-2</v>
      </c>
      <c r="DC307" s="25">
        <v>7.2539099999999995E-2</v>
      </c>
      <c r="DD307" s="25">
        <v>5.4715199999999999E-2</v>
      </c>
      <c r="DE307" s="25">
        <v>5.01167E-2</v>
      </c>
      <c r="DF307" s="25">
        <v>4.1204499999999998E-2</v>
      </c>
      <c r="DG307" s="25">
        <v>4.8926900000000002E-2</v>
      </c>
      <c r="DH307" s="25">
        <v>5.8573199999999999E-2</v>
      </c>
      <c r="DI307" s="25">
        <v>4.4443999999999997E-2</v>
      </c>
    </row>
    <row r="308" spans="1:113" x14ac:dyDescent="0.25">
      <c r="A308" t="str">
        <f t="shared" si="4"/>
        <v>All_4. Retail stores_All_All_All_0 to 199.99 kW_44060</v>
      </c>
      <c r="B308" t="s">
        <v>155</v>
      </c>
      <c r="C308" t="s">
        <v>215</v>
      </c>
      <c r="D308" t="s">
        <v>2</v>
      </c>
      <c r="E308" t="s">
        <v>40</v>
      </c>
      <c r="F308" t="s">
        <v>2</v>
      </c>
      <c r="G308" t="s">
        <v>2</v>
      </c>
      <c r="H308" t="s">
        <v>2</v>
      </c>
      <c r="I308" t="s">
        <v>212</v>
      </c>
      <c r="J308" s="11">
        <v>44060</v>
      </c>
      <c r="K308">
        <v>15</v>
      </c>
      <c r="L308">
        <v>18</v>
      </c>
      <c r="M308">
        <v>1666</v>
      </c>
      <c r="N308">
        <v>0</v>
      </c>
      <c r="O308">
        <v>0</v>
      </c>
      <c r="P308">
        <v>0</v>
      </c>
      <c r="Q308">
        <v>0</v>
      </c>
      <c r="R308">
        <v>17.6982</v>
      </c>
      <c r="S308">
        <v>17.392189999999999</v>
      </c>
      <c r="T308">
        <v>17.30885</v>
      </c>
      <c r="U308">
        <v>17.2774</v>
      </c>
      <c r="V308">
        <v>18.001840000000001</v>
      </c>
      <c r="W308">
        <v>19.501339999999999</v>
      </c>
      <c r="X308">
        <v>21.902999999999999</v>
      </c>
      <c r="Y308">
        <v>24.50806</v>
      </c>
      <c r="Z308">
        <v>27.832419999999999</v>
      </c>
      <c r="AA308">
        <v>30.133970000000001</v>
      </c>
      <c r="AB308">
        <v>31.850269999999998</v>
      </c>
      <c r="AC308">
        <v>33.599679999999999</v>
      </c>
      <c r="AD308">
        <v>34.53575</v>
      </c>
      <c r="AE308">
        <v>35.365549999999999</v>
      </c>
      <c r="AF308">
        <v>35.969850000000001</v>
      </c>
      <c r="AG308">
        <v>35.705260000000003</v>
      </c>
      <c r="AH308">
        <v>34.696089999999998</v>
      </c>
      <c r="AI308">
        <v>33.102060000000002</v>
      </c>
      <c r="AJ308">
        <v>30.887409999999999</v>
      </c>
      <c r="AK308">
        <v>29.268999999999998</v>
      </c>
      <c r="AL308">
        <v>26.96518</v>
      </c>
      <c r="AM308">
        <v>23.902930000000001</v>
      </c>
      <c r="AN308">
        <v>20.947479999999999</v>
      </c>
      <c r="AO308">
        <v>19.058039999999998</v>
      </c>
      <c r="AP308">
        <v>71.278999999999996</v>
      </c>
      <c r="AQ308">
        <v>71.169430000000006</v>
      </c>
      <c r="AR308">
        <v>70.329899999999995</v>
      </c>
      <c r="AS308">
        <v>70.366969999999995</v>
      </c>
      <c r="AT308">
        <v>70.568839999999994</v>
      </c>
      <c r="AU308">
        <v>71.219970000000004</v>
      </c>
      <c r="AV308">
        <v>71.580330000000004</v>
      </c>
      <c r="AW308">
        <v>73.222309999999993</v>
      </c>
      <c r="AX308">
        <v>74.932990000000004</v>
      </c>
      <c r="AY308">
        <v>76.019030000000001</v>
      </c>
      <c r="AZ308">
        <v>79.313490000000002</v>
      </c>
      <c r="BA308">
        <v>83.221010000000007</v>
      </c>
      <c r="BB308">
        <v>83.871560000000002</v>
      </c>
      <c r="BC308">
        <v>84.387079999999997</v>
      </c>
      <c r="BD308">
        <v>86.266130000000004</v>
      </c>
      <c r="BE308">
        <v>85.308790000000002</v>
      </c>
      <c r="BF308">
        <v>83.132810000000006</v>
      </c>
      <c r="BG308">
        <v>81.482249999999993</v>
      </c>
      <c r="BH308">
        <v>78.103210000000004</v>
      </c>
      <c r="BI308">
        <v>75.024860000000004</v>
      </c>
      <c r="BJ308">
        <v>73.836939999999998</v>
      </c>
      <c r="BK308">
        <v>72.903819999999996</v>
      </c>
      <c r="BL308">
        <v>72.609009999999998</v>
      </c>
      <c r="BM308">
        <v>72.506699999999995</v>
      </c>
      <c r="BN308">
        <v>-0.20386969999999999</v>
      </c>
      <c r="BO308">
        <v>-0.24958320000000001</v>
      </c>
      <c r="BP308">
        <v>-0.3660349</v>
      </c>
      <c r="BQ308">
        <v>-0.41438019999999998</v>
      </c>
      <c r="BR308">
        <v>-0.34893089999999999</v>
      </c>
      <c r="BS308">
        <v>-0.12625020000000001</v>
      </c>
      <c r="BT308">
        <v>0.22117429999999999</v>
      </c>
      <c r="BU308">
        <v>-0.12469470000000001</v>
      </c>
      <c r="BV308">
        <v>-0.25703100000000001</v>
      </c>
      <c r="BW308">
        <v>-0.1863321</v>
      </c>
      <c r="BX308">
        <v>7.7061999999999999E-3</v>
      </c>
      <c r="BY308">
        <v>5.2163000000000001E-3</v>
      </c>
      <c r="BZ308">
        <v>9.1672199999999995E-2</v>
      </c>
      <c r="CA308">
        <v>0.245058</v>
      </c>
      <c r="CB308">
        <v>0.35702450000000002</v>
      </c>
      <c r="CC308">
        <v>0.30120659999999999</v>
      </c>
      <c r="CD308">
        <v>0.3483039</v>
      </c>
      <c r="CE308">
        <v>0.35224499999999997</v>
      </c>
      <c r="CF308">
        <v>0.26045610000000002</v>
      </c>
      <c r="CG308">
        <v>-3.3556500000000003E-2</v>
      </c>
      <c r="CH308">
        <v>-0.28211550000000002</v>
      </c>
      <c r="CI308">
        <v>-0.33035910000000002</v>
      </c>
      <c r="CJ308">
        <v>-0.36111569999999998</v>
      </c>
      <c r="CK308">
        <v>-0.33416459999999998</v>
      </c>
      <c r="CL308" s="25">
        <v>1.10556E-2</v>
      </c>
      <c r="CM308" s="25">
        <v>1.04502E-2</v>
      </c>
      <c r="CN308" s="25">
        <v>9.8022999999999999E-3</v>
      </c>
      <c r="CO308" s="25">
        <v>9.1645000000000008E-3</v>
      </c>
      <c r="CP308" s="25">
        <v>9.7061000000000005E-3</v>
      </c>
      <c r="CQ308" s="25">
        <v>1.0958300000000001E-2</v>
      </c>
      <c r="CR308" s="25">
        <v>1.30642E-2</v>
      </c>
      <c r="CS308" s="25">
        <v>1.20532E-2</v>
      </c>
      <c r="CT308" s="25">
        <v>1.1840699999999999E-2</v>
      </c>
      <c r="CU308" s="25">
        <v>7.0366999999999999E-3</v>
      </c>
      <c r="CV308" s="25">
        <v>2.0084E-3</v>
      </c>
      <c r="CW308" s="25">
        <v>9.0019999999999998E-4</v>
      </c>
      <c r="CX308" s="25">
        <v>1.511E-3</v>
      </c>
      <c r="CY308" s="25">
        <v>3.3400000000000001E-3</v>
      </c>
      <c r="CZ308" s="25">
        <v>4.6958E-3</v>
      </c>
      <c r="DA308" s="25">
        <v>6.2696999999999996E-3</v>
      </c>
      <c r="DB308" s="25">
        <v>8.0795999999999993E-3</v>
      </c>
      <c r="DC308" s="25">
        <v>9.7622000000000004E-3</v>
      </c>
      <c r="DD308" s="25">
        <v>1.19411E-2</v>
      </c>
      <c r="DE308" s="25">
        <v>1.46336E-2</v>
      </c>
      <c r="DF308" s="25">
        <v>1.59731E-2</v>
      </c>
      <c r="DG308" s="25">
        <v>1.30586E-2</v>
      </c>
      <c r="DH308" s="25">
        <v>1.11013E-2</v>
      </c>
      <c r="DI308" s="25">
        <v>1.02513E-2</v>
      </c>
    </row>
    <row r="309" spans="1:113" x14ac:dyDescent="0.25">
      <c r="A309" t="str">
        <f t="shared" si="4"/>
        <v>All_4. Retail stores_All_All_All_0 to 199.99 kW_44061</v>
      </c>
      <c r="B309" t="s">
        <v>155</v>
      </c>
      <c r="C309" t="s">
        <v>215</v>
      </c>
      <c r="D309" t="s">
        <v>2</v>
      </c>
      <c r="E309" t="s">
        <v>40</v>
      </c>
      <c r="F309" t="s">
        <v>2</v>
      </c>
      <c r="G309" t="s">
        <v>2</v>
      </c>
      <c r="H309" t="s">
        <v>2</v>
      </c>
      <c r="I309" t="s">
        <v>212</v>
      </c>
      <c r="J309" s="11">
        <v>44061</v>
      </c>
      <c r="K309">
        <v>15</v>
      </c>
      <c r="L309">
        <v>18</v>
      </c>
      <c r="M309">
        <v>1667</v>
      </c>
      <c r="N309">
        <v>0</v>
      </c>
      <c r="O309">
        <v>0</v>
      </c>
      <c r="P309">
        <v>0</v>
      </c>
      <c r="Q309">
        <v>0</v>
      </c>
      <c r="R309">
        <v>18.10624</v>
      </c>
      <c r="S309">
        <v>17.76286</v>
      </c>
      <c r="T309">
        <v>17.601980000000001</v>
      </c>
      <c r="U309">
        <v>17.634720000000002</v>
      </c>
      <c r="V309">
        <v>18.299859999999999</v>
      </c>
      <c r="W309">
        <v>19.89986</v>
      </c>
      <c r="X309">
        <v>22.322320000000001</v>
      </c>
      <c r="Y309">
        <v>25.371649999999999</v>
      </c>
      <c r="Z309">
        <v>29.178460000000001</v>
      </c>
      <c r="AA309">
        <v>32.339219999999997</v>
      </c>
      <c r="AB309">
        <v>35.342370000000003</v>
      </c>
      <c r="AC309">
        <v>36.963709999999999</v>
      </c>
      <c r="AD309">
        <v>37.539250000000003</v>
      </c>
      <c r="AE309">
        <v>37.167389999999997</v>
      </c>
      <c r="AF309">
        <v>36.618839999999999</v>
      </c>
      <c r="AG309">
        <v>36.106099999999998</v>
      </c>
      <c r="AH309">
        <v>35.199069999999999</v>
      </c>
      <c r="AI309">
        <v>33.366059999999997</v>
      </c>
      <c r="AJ309">
        <v>31.176590000000001</v>
      </c>
      <c r="AK309">
        <v>29.81879</v>
      </c>
      <c r="AL309">
        <v>27.4815</v>
      </c>
      <c r="AM309">
        <v>24.333580000000001</v>
      </c>
      <c r="AN309">
        <v>21.291630000000001</v>
      </c>
      <c r="AO309">
        <v>19.441279999999999</v>
      </c>
      <c r="AP309">
        <v>72.133899999999997</v>
      </c>
      <c r="AQ309">
        <v>71.458820000000003</v>
      </c>
      <c r="AR309">
        <v>71.426289999999995</v>
      </c>
      <c r="AS309">
        <v>71.417820000000006</v>
      </c>
      <c r="AT309">
        <v>71.899979999999999</v>
      </c>
      <c r="AU309">
        <v>72.208510000000004</v>
      </c>
      <c r="AV309">
        <v>72.831440000000001</v>
      </c>
      <c r="AW309">
        <v>75.810130000000001</v>
      </c>
      <c r="AX309">
        <v>79.267709999999994</v>
      </c>
      <c r="AY309">
        <v>85.030919999999995</v>
      </c>
      <c r="AZ309">
        <v>87.636470000000003</v>
      </c>
      <c r="BA309">
        <v>89.874510000000001</v>
      </c>
      <c r="BB309">
        <v>90.473960000000005</v>
      </c>
      <c r="BC309">
        <v>84.473420000000004</v>
      </c>
      <c r="BD309">
        <v>82.889309999999995</v>
      </c>
      <c r="BE309">
        <v>82.262860000000003</v>
      </c>
      <c r="BF309">
        <v>82.590620000000001</v>
      </c>
      <c r="BG309">
        <v>81.357740000000007</v>
      </c>
      <c r="BH309">
        <v>79.060959999999994</v>
      </c>
      <c r="BI309">
        <v>76.894040000000004</v>
      </c>
      <c r="BJ309">
        <v>75.094250000000002</v>
      </c>
      <c r="BK309">
        <v>74.263009999999994</v>
      </c>
      <c r="BL309">
        <v>73.703029999999998</v>
      </c>
      <c r="BM309">
        <v>73.258740000000003</v>
      </c>
      <c r="BN309">
        <v>-0.16914199999999999</v>
      </c>
      <c r="BO309">
        <v>-0.17509549999999999</v>
      </c>
      <c r="BP309">
        <v>-0.1217043</v>
      </c>
      <c r="BQ309">
        <v>-0.1424492</v>
      </c>
      <c r="BR309">
        <v>-4.0930000000000001E-2</v>
      </c>
      <c r="BS309">
        <v>0.25320199999999998</v>
      </c>
      <c r="BT309">
        <v>0.63230129999999996</v>
      </c>
      <c r="BU309">
        <v>0.1467387</v>
      </c>
      <c r="BV309">
        <v>9.2473E-3</v>
      </c>
      <c r="BW309">
        <v>-0.1693297</v>
      </c>
      <c r="BX309">
        <v>-0.15705949999999999</v>
      </c>
      <c r="BY309">
        <v>3.2273299999999998E-2</v>
      </c>
      <c r="BZ309">
        <v>0.225499</v>
      </c>
      <c r="CA309">
        <v>0.30439850000000002</v>
      </c>
      <c r="CB309">
        <v>0.51783900000000005</v>
      </c>
      <c r="CC309">
        <v>0.45025860000000001</v>
      </c>
      <c r="CD309">
        <v>0.5185649</v>
      </c>
      <c r="CE309">
        <v>0.56084429999999996</v>
      </c>
      <c r="CF309">
        <v>0.360906</v>
      </c>
      <c r="CG309">
        <v>1.75388E-2</v>
      </c>
      <c r="CH309">
        <v>-0.20449490000000001</v>
      </c>
      <c r="CI309">
        <v>-0.16952680000000001</v>
      </c>
      <c r="CJ309">
        <v>-9.6427700000000005E-2</v>
      </c>
      <c r="CK309">
        <v>-8.8422600000000004E-2</v>
      </c>
      <c r="CL309" s="25">
        <v>1.1273399999999999E-2</v>
      </c>
      <c r="CM309" s="25">
        <v>1.1292399999999999E-2</v>
      </c>
      <c r="CN309" s="25">
        <v>1.07645E-2</v>
      </c>
      <c r="CO309" s="25">
        <v>1.07975E-2</v>
      </c>
      <c r="CP309" s="25">
        <v>1.1909599999999999E-2</v>
      </c>
      <c r="CQ309" s="25">
        <v>1.3701899999999999E-2</v>
      </c>
      <c r="CR309" s="25">
        <v>1.7816800000000001E-2</v>
      </c>
      <c r="CS309" s="25">
        <v>1.3969799999999999E-2</v>
      </c>
      <c r="CT309" s="25">
        <v>1.0529500000000001E-2</v>
      </c>
      <c r="CU309" s="25">
        <v>5.5234999999999998E-3</v>
      </c>
      <c r="CV309" s="25">
        <v>1.428E-3</v>
      </c>
      <c r="CW309" s="25">
        <v>5.7870000000000003E-4</v>
      </c>
      <c r="CX309" s="25">
        <v>1.3462999999999999E-3</v>
      </c>
      <c r="CY309" s="25">
        <v>3.6311999999999998E-3</v>
      </c>
      <c r="CZ309" s="25">
        <v>6.6410999999999996E-3</v>
      </c>
      <c r="DA309" s="25">
        <v>1.00611E-2</v>
      </c>
      <c r="DB309" s="25">
        <v>1.32896E-2</v>
      </c>
      <c r="DC309" s="25">
        <v>1.5309400000000001E-2</v>
      </c>
      <c r="DD309" s="25">
        <v>1.8920699999999999E-2</v>
      </c>
      <c r="DE309" s="25">
        <v>2.0501100000000001E-2</v>
      </c>
      <c r="DF309" s="25">
        <v>2.12065E-2</v>
      </c>
      <c r="DG309" s="25">
        <v>1.57932E-2</v>
      </c>
      <c r="DH309" s="25">
        <v>1.43938E-2</v>
      </c>
      <c r="DI309" s="25">
        <v>1.28451E-2</v>
      </c>
    </row>
    <row r="310" spans="1:113" x14ac:dyDescent="0.25">
      <c r="A310" t="str">
        <f t="shared" si="4"/>
        <v>All_4. Retail stores_All_All_All_0 to 199.99 kW_44062</v>
      </c>
      <c r="B310" t="s">
        <v>155</v>
      </c>
      <c r="C310" t="s">
        <v>215</v>
      </c>
      <c r="D310" t="s">
        <v>2</v>
      </c>
      <c r="E310" t="s">
        <v>40</v>
      </c>
      <c r="F310" t="s">
        <v>2</v>
      </c>
      <c r="G310" t="s">
        <v>2</v>
      </c>
      <c r="H310" t="s">
        <v>2</v>
      </c>
      <c r="I310" t="s">
        <v>212</v>
      </c>
      <c r="J310" s="11">
        <v>44062</v>
      </c>
      <c r="K310">
        <v>15</v>
      </c>
      <c r="L310">
        <v>18</v>
      </c>
      <c r="M310">
        <v>1667</v>
      </c>
      <c r="N310">
        <v>0</v>
      </c>
      <c r="O310">
        <v>0</v>
      </c>
      <c r="P310">
        <v>0</v>
      </c>
      <c r="Q310">
        <v>0</v>
      </c>
      <c r="R310">
        <v>18.401910000000001</v>
      </c>
      <c r="S310">
        <v>18.115739999999999</v>
      </c>
      <c r="T310">
        <v>18.0167</v>
      </c>
      <c r="U310">
        <v>18.041530000000002</v>
      </c>
      <c r="V310">
        <v>18.815149999999999</v>
      </c>
      <c r="W310">
        <v>20.198340000000002</v>
      </c>
      <c r="X310">
        <v>22.417850000000001</v>
      </c>
      <c r="Y310">
        <v>25.45241</v>
      </c>
      <c r="Z310">
        <v>29.17144</v>
      </c>
      <c r="AA310">
        <v>32.253729999999997</v>
      </c>
      <c r="AB310">
        <v>34.52608</v>
      </c>
      <c r="AC310">
        <v>35.663829999999997</v>
      </c>
      <c r="AD310">
        <v>36.14969</v>
      </c>
      <c r="AE310">
        <v>36.452129999999997</v>
      </c>
      <c r="AF310">
        <v>36.529470000000003</v>
      </c>
      <c r="AG310">
        <v>36.18224</v>
      </c>
      <c r="AH310">
        <v>35.410510000000002</v>
      </c>
      <c r="AI310">
        <v>33.356499999999997</v>
      </c>
      <c r="AJ310">
        <v>31.281379999999999</v>
      </c>
      <c r="AK310">
        <v>29.763670000000001</v>
      </c>
      <c r="AL310">
        <v>27.268879999999999</v>
      </c>
      <c r="AM310">
        <v>24.184000000000001</v>
      </c>
      <c r="AN310">
        <v>21.202459999999999</v>
      </c>
      <c r="AO310">
        <v>19.461970000000001</v>
      </c>
      <c r="AP310">
        <v>72.984099999999998</v>
      </c>
      <c r="AQ310">
        <v>72.729510000000005</v>
      </c>
      <c r="AR310">
        <v>72.878479999999996</v>
      </c>
      <c r="AS310">
        <v>72.090639999999993</v>
      </c>
      <c r="AT310">
        <v>71.896879999999996</v>
      </c>
      <c r="AU310">
        <v>71.396739999999994</v>
      </c>
      <c r="AV310">
        <v>71.688969999999998</v>
      </c>
      <c r="AW310">
        <v>75.108109999999996</v>
      </c>
      <c r="AX310">
        <v>79.034840000000003</v>
      </c>
      <c r="AY310">
        <v>81.930769999999995</v>
      </c>
      <c r="AZ310">
        <v>83.83</v>
      </c>
      <c r="BA310">
        <v>85.00667</v>
      </c>
      <c r="BB310">
        <v>84.665530000000004</v>
      </c>
      <c r="BC310">
        <v>84.817490000000006</v>
      </c>
      <c r="BD310">
        <v>84.733639999999994</v>
      </c>
      <c r="BE310">
        <v>84.386290000000002</v>
      </c>
      <c r="BF310">
        <v>83.668310000000005</v>
      </c>
      <c r="BG310">
        <v>81.989639999999994</v>
      </c>
      <c r="BH310">
        <v>78.021379999999994</v>
      </c>
      <c r="BI310">
        <v>75.425319999999999</v>
      </c>
      <c r="BJ310">
        <v>74.527540000000002</v>
      </c>
      <c r="BK310">
        <v>74.076570000000004</v>
      </c>
      <c r="BL310">
        <v>73.198710000000005</v>
      </c>
      <c r="BM310">
        <v>73.340770000000006</v>
      </c>
      <c r="BN310">
        <v>1.2021199999999999E-2</v>
      </c>
      <c r="BO310">
        <v>2.2381000000000002E-2</v>
      </c>
      <c r="BP310">
        <v>6.9881399999999996E-2</v>
      </c>
      <c r="BQ310">
        <v>-4.37629E-2</v>
      </c>
      <c r="BR310">
        <v>-3.1476499999999998E-2</v>
      </c>
      <c r="BS310">
        <v>6.0949999999999997E-3</v>
      </c>
      <c r="BT310">
        <v>0.48168030000000001</v>
      </c>
      <c r="BU310">
        <v>0.1169854</v>
      </c>
      <c r="BV310">
        <v>-6.9924999999999996E-3</v>
      </c>
      <c r="BW310">
        <v>-0.1768101</v>
      </c>
      <c r="BX310">
        <v>-0.1245462</v>
      </c>
      <c r="BY310">
        <v>2.80475E-2</v>
      </c>
      <c r="BZ310">
        <v>0.15606339999999999</v>
      </c>
      <c r="CA310">
        <v>0.31396629999999998</v>
      </c>
      <c r="CB310">
        <v>0.54479440000000001</v>
      </c>
      <c r="CC310">
        <v>0.49389680000000002</v>
      </c>
      <c r="CD310">
        <v>0.52681599999999995</v>
      </c>
      <c r="CE310">
        <v>0.56197549999999996</v>
      </c>
      <c r="CF310">
        <v>0.36258829999999997</v>
      </c>
      <c r="CG310">
        <v>-1.7147200000000001E-2</v>
      </c>
      <c r="CH310">
        <v>-0.23763200000000001</v>
      </c>
      <c r="CI310">
        <v>-0.19517209999999999</v>
      </c>
      <c r="CJ310">
        <v>-0.2139539</v>
      </c>
      <c r="CK310">
        <v>-0.17607900000000001</v>
      </c>
      <c r="CL310" s="25">
        <v>1.01481E-2</v>
      </c>
      <c r="CM310" s="25">
        <v>1.0213399999999999E-2</v>
      </c>
      <c r="CN310" s="25">
        <v>9.8142000000000004E-3</v>
      </c>
      <c r="CO310" s="25">
        <v>9.7865999999999995E-3</v>
      </c>
      <c r="CP310" s="25">
        <v>1.03952E-2</v>
      </c>
      <c r="CQ310" s="25">
        <v>1.1509500000000001E-2</v>
      </c>
      <c r="CR310" s="25">
        <v>1.31982E-2</v>
      </c>
      <c r="CS310" s="25">
        <v>1.12481E-2</v>
      </c>
      <c r="CT310" s="25">
        <v>8.5267999999999993E-3</v>
      </c>
      <c r="CU310" s="25">
        <v>5.1317000000000003E-3</v>
      </c>
      <c r="CV310" s="25">
        <v>1.3481999999999999E-3</v>
      </c>
      <c r="CW310" s="25">
        <v>6.11E-4</v>
      </c>
      <c r="CX310" s="25">
        <v>1.294E-3</v>
      </c>
      <c r="CY310" s="25">
        <v>2.7567999999999998E-3</v>
      </c>
      <c r="CZ310" s="25">
        <v>5.1384000000000004E-3</v>
      </c>
      <c r="DA310" s="25">
        <v>7.1149999999999998E-3</v>
      </c>
      <c r="DB310" s="25">
        <v>9.3214999999999999E-3</v>
      </c>
      <c r="DC310" s="25">
        <v>1.1000299999999999E-2</v>
      </c>
      <c r="DD310" s="25">
        <v>1.39303E-2</v>
      </c>
      <c r="DE310" s="25">
        <v>1.66905E-2</v>
      </c>
      <c r="DF310" s="25">
        <v>1.8168699999999999E-2</v>
      </c>
      <c r="DG310" s="25">
        <v>1.3561500000000001E-2</v>
      </c>
      <c r="DH310" s="25">
        <v>1.2167000000000001E-2</v>
      </c>
      <c r="DI310" s="25">
        <v>1.0898700000000001E-2</v>
      </c>
    </row>
    <row r="311" spans="1:113" x14ac:dyDescent="0.25">
      <c r="A311" t="str">
        <f t="shared" si="4"/>
        <v>All_4. Retail stores_All_All_All_0 to 199.99 kW_44063</v>
      </c>
      <c r="B311" t="s">
        <v>155</v>
      </c>
      <c r="C311" t="s">
        <v>215</v>
      </c>
      <c r="D311" t="s">
        <v>2</v>
      </c>
      <c r="E311" t="s">
        <v>40</v>
      </c>
      <c r="F311" t="s">
        <v>2</v>
      </c>
      <c r="G311" t="s">
        <v>2</v>
      </c>
      <c r="H311" t="s">
        <v>2</v>
      </c>
      <c r="I311" t="s">
        <v>212</v>
      </c>
      <c r="J311" s="11">
        <v>44063</v>
      </c>
      <c r="K311">
        <v>15</v>
      </c>
      <c r="L311">
        <v>18</v>
      </c>
      <c r="M311">
        <v>1667</v>
      </c>
      <c r="N311">
        <v>0</v>
      </c>
      <c r="O311">
        <v>0</v>
      </c>
      <c r="P311">
        <v>0</v>
      </c>
      <c r="Q311">
        <v>0</v>
      </c>
      <c r="R311">
        <v>18.369240000000001</v>
      </c>
      <c r="S311">
        <v>17.972819999999999</v>
      </c>
      <c r="T311">
        <v>17.87387</v>
      </c>
      <c r="U311">
        <v>17.87471</v>
      </c>
      <c r="V311">
        <v>18.63871</v>
      </c>
      <c r="W311">
        <v>20.131119999999999</v>
      </c>
      <c r="X311">
        <v>22.369230000000002</v>
      </c>
      <c r="Y311">
        <v>25.165289999999999</v>
      </c>
      <c r="Z311">
        <v>28.85012</v>
      </c>
      <c r="AA311">
        <v>31.96116</v>
      </c>
      <c r="AB311">
        <v>34.328330000000001</v>
      </c>
      <c r="AC311">
        <v>35.328330000000001</v>
      </c>
      <c r="AD311">
        <v>36.119039999999998</v>
      </c>
      <c r="AE311">
        <v>36.732030000000002</v>
      </c>
      <c r="AF311">
        <v>37.095869999999998</v>
      </c>
      <c r="AG311">
        <v>36.523600000000002</v>
      </c>
      <c r="AH311">
        <v>34.941830000000003</v>
      </c>
      <c r="AI311">
        <v>32.62473</v>
      </c>
      <c r="AJ311">
        <v>30.42764</v>
      </c>
      <c r="AK311">
        <v>29.151029999999999</v>
      </c>
      <c r="AL311">
        <v>26.789180000000002</v>
      </c>
      <c r="AM311">
        <v>23.80472</v>
      </c>
      <c r="AN311">
        <v>20.83718</v>
      </c>
      <c r="AO311">
        <v>19.064419999999998</v>
      </c>
      <c r="AP311">
        <v>72.9602</v>
      </c>
      <c r="AQ311">
        <v>72.392099999999999</v>
      </c>
      <c r="AR311">
        <v>72.078609999999998</v>
      </c>
      <c r="AS311">
        <v>72.179839999999999</v>
      </c>
      <c r="AT311">
        <v>71.545540000000003</v>
      </c>
      <c r="AU311">
        <v>71.661990000000003</v>
      </c>
      <c r="AV311">
        <v>71.866489999999999</v>
      </c>
      <c r="AW311">
        <v>73.528270000000006</v>
      </c>
      <c r="AX311">
        <v>78.038539999999998</v>
      </c>
      <c r="AY311">
        <v>81.592250000000007</v>
      </c>
      <c r="AZ311">
        <v>82.017910000000001</v>
      </c>
      <c r="BA311">
        <v>83.307159999999996</v>
      </c>
      <c r="BB311">
        <v>85.164990000000003</v>
      </c>
      <c r="BC311">
        <v>87.397409999999994</v>
      </c>
      <c r="BD311">
        <v>86.921859999999995</v>
      </c>
      <c r="BE311">
        <v>83.615279999999998</v>
      </c>
      <c r="BF311">
        <v>79.682159999999996</v>
      </c>
      <c r="BG311">
        <v>77.006529999999998</v>
      </c>
      <c r="BH311">
        <v>75.552700000000002</v>
      </c>
      <c r="BI311">
        <v>74.426479999999998</v>
      </c>
      <c r="BJ311">
        <v>73.139390000000006</v>
      </c>
      <c r="BK311">
        <v>72.702560000000005</v>
      </c>
      <c r="BL311">
        <v>72.469409999999996</v>
      </c>
      <c r="BM311">
        <v>71.959500000000006</v>
      </c>
      <c r="BN311">
        <v>-0.1106924</v>
      </c>
      <c r="BO311">
        <v>-0.13459109999999999</v>
      </c>
      <c r="BP311">
        <v>-0.1027155</v>
      </c>
      <c r="BQ311">
        <v>-7.0169200000000001E-2</v>
      </c>
      <c r="BR311">
        <v>-0.13308329999999999</v>
      </c>
      <c r="BS311">
        <v>-3.0693399999999999E-2</v>
      </c>
      <c r="BT311">
        <v>0.35970350000000001</v>
      </c>
      <c r="BU311">
        <v>6.9569800000000001E-2</v>
      </c>
      <c r="BV311">
        <v>-4.9211699999999997E-2</v>
      </c>
      <c r="BW311">
        <v>-0.17731240000000001</v>
      </c>
      <c r="BX311">
        <v>-0.10347580000000001</v>
      </c>
      <c r="BY311">
        <v>2.6835600000000001E-2</v>
      </c>
      <c r="BZ311">
        <v>0.17079900000000001</v>
      </c>
      <c r="CA311">
        <v>0.37048239999999999</v>
      </c>
      <c r="CB311">
        <v>0.58079420000000004</v>
      </c>
      <c r="CC311">
        <v>0.45306809999999997</v>
      </c>
      <c r="CD311">
        <v>0.43608059999999998</v>
      </c>
      <c r="CE311">
        <v>0.55505000000000004</v>
      </c>
      <c r="CF311">
        <v>0.37090410000000001</v>
      </c>
      <c r="CG311">
        <v>-4.8016700000000002E-2</v>
      </c>
      <c r="CH311">
        <v>-0.30334440000000001</v>
      </c>
      <c r="CI311">
        <v>-0.27655740000000001</v>
      </c>
      <c r="CJ311">
        <v>-0.30785449999999998</v>
      </c>
      <c r="CK311">
        <v>-0.3121988</v>
      </c>
      <c r="CL311" s="25">
        <v>9.7181000000000003E-3</v>
      </c>
      <c r="CM311" s="25">
        <v>9.7701999999999997E-3</v>
      </c>
      <c r="CN311" s="25">
        <v>9.0273000000000003E-3</v>
      </c>
      <c r="CO311" s="25">
        <v>9.2984000000000001E-3</v>
      </c>
      <c r="CP311" s="25">
        <v>1.0156999999999999E-2</v>
      </c>
      <c r="CQ311" s="25">
        <v>1.0817200000000001E-2</v>
      </c>
      <c r="CR311" s="25">
        <v>1.3314599999999999E-2</v>
      </c>
      <c r="CS311" s="25">
        <v>1.19828E-2</v>
      </c>
      <c r="CT311" s="25">
        <v>8.2847000000000007E-3</v>
      </c>
      <c r="CU311" s="25">
        <v>5.0616000000000003E-3</v>
      </c>
      <c r="CV311" s="25">
        <v>1.3956000000000001E-3</v>
      </c>
      <c r="CW311" s="25">
        <v>6.2180000000000004E-4</v>
      </c>
      <c r="CX311" s="25">
        <v>1.1643999999999999E-3</v>
      </c>
      <c r="CY311" s="25">
        <v>2.8346999999999999E-3</v>
      </c>
      <c r="CZ311" s="25">
        <v>4.7686999999999998E-3</v>
      </c>
      <c r="DA311" s="25">
        <v>6.7229000000000004E-3</v>
      </c>
      <c r="DB311" s="25">
        <v>1.0325900000000001E-2</v>
      </c>
      <c r="DC311" s="25">
        <v>1.4393100000000001E-2</v>
      </c>
      <c r="DD311" s="25">
        <v>1.79881E-2</v>
      </c>
      <c r="DE311" s="25">
        <v>1.9197800000000001E-2</v>
      </c>
      <c r="DF311" s="25">
        <v>1.9719500000000001E-2</v>
      </c>
      <c r="DG311" s="25">
        <v>1.46883E-2</v>
      </c>
      <c r="DH311" s="25">
        <v>1.27987E-2</v>
      </c>
      <c r="DI311" s="25">
        <v>1.1187900000000001E-2</v>
      </c>
    </row>
    <row r="312" spans="1:113" x14ac:dyDescent="0.25">
      <c r="A312" t="str">
        <f t="shared" si="4"/>
        <v>All_4. Retail stores_All_All_All_0 to 199.99 kW_44079</v>
      </c>
      <c r="B312" t="s">
        <v>155</v>
      </c>
      <c r="C312" t="s">
        <v>215</v>
      </c>
      <c r="D312" t="s">
        <v>2</v>
      </c>
      <c r="E312" t="s">
        <v>40</v>
      </c>
      <c r="F312" t="s">
        <v>2</v>
      </c>
      <c r="G312" t="s">
        <v>2</v>
      </c>
      <c r="H312" t="s">
        <v>2</v>
      </c>
      <c r="I312" t="s">
        <v>212</v>
      </c>
      <c r="J312" s="11">
        <v>44079</v>
      </c>
      <c r="K312">
        <v>15</v>
      </c>
      <c r="L312">
        <v>18</v>
      </c>
      <c r="M312">
        <v>1675</v>
      </c>
      <c r="N312">
        <v>0</v>
      </c>
      <c r="O312">
        <v>0</v>
      </c>
      <c r="P312">
        <v>0</v>
      </c>
      <c r="Q312">
        <v>0</v>
      </c>
      <c r="R312">
        <v>17.741140000000001</v>
      </c>
      <c r="S312">
        <v>17.287870000000002</v>
      </c>
      <c r="T312">
        <v>17.041049999999998</v>
      </c>
      <c r="U312">
        <v>17.034469999999999</v>
      </c>
      <c r="V312">
        <v>17.523140000000001</v>
      </c>
      <c r="W312">
        <v>18.571850000000001</v>
      </c>
      <c r="X312">
        <v>20.005330000000001</v>
      </c>
      <c r="Y312">
        <v>21.900210000000001</v>
      </c>
      <c r="Z312">
        <v>25.40953</v>
      </c>
      <c r="AA312">
        <v>29.07377</v>
      </c>
      <c r="AB312">
        <v>32.271389999999997</v>
      </c>
      <c r="AC312">
        <v>34.302439999999997</v>
      </c>
      <c r="AD312">
        <v>35.513530000000003</v>
      </c>
      <c r="AE312">
        <v>36.044069999999998</v>
      </c>
      <c r="AF312">
        <v>36.226439999999997</v>
      </c>
      <c r="AG312">
        <v>35.95928</v>
      </c>
      <c r="AH312">
        <v>35.387909999999998</v>
      </c>
      <c r="AI312">
        <v>34.232250000000001</v>
      </c>
      <c r="AJ312">
        <v>32.73545</v>
      </c>
      <c r="AK312">
        <v>31.71996</v>
      </c>
      <c r="AL312">
        <v>28.79457</v>
      </c>
      <c r="AM312">
        <v>25.479610000000001</v>
      </c>
      <c r="AN312">
        <v>21.81146</v>
      </c>
      <c r="AO312">
        <v>19.739940000000001</v>
      </c>
      <c r="AP312">
        <v>70.333200000000005</v>
      </c>
      <c r="AQ312">
        <v>70.002809999999997</v>
      </c>
      <c r="AR312">
        <v>69.044409999999999</v>
      </c>
      <c r="AS312">
        <v>68.84178</v>
      </c>
      <c r="AT312">
        <v>69.411060000000006</v>
      </c>
      <c r="AU312">
        <v>69.205539999999999</v>
      </c>
      <c r="AV312">
        <v>69.573480000000004</v>
      </c>
      <c r="AW312">
        <v>74.516459999999995</v>
      </c>
      <c r="AX312">
        <v>79.692099999999996</v>
      </c>
      <c r="AY312">
        <v>84.938550000000006</v>
      </c>
      <c r="AZ312">
        <v>90.630889999999994</v>
      </c>
      <c r="BA312">
        <v>92.953559999999996</v>
      </c>
      <c r="BB312">
        <v>94.490489999999994</v>
      </c>
      <c r="BC312">
        <v>95.531189999999995</v>
      </c>
      <c r="BD312">
        <v>94.282529999999994</v>
      </c>
      <c r="BE312">
        <v>93.970879999999994</v>
      </c>
      <c r="BF312">
        <v>93.01379</v>
      </c>
      <c r="BG312">
        <v>89.211910000000003</v>
      </c>
      <c r="BH312">
        <v>85.497659999999996</v>
      </c>
      <c r="BI312">
        <v>83.124210000000005</v>
      </c>
      <c r="BJ312">
        <v>81.227130000000002</v>
      </c>
      <c r="BK312">
        <v>78.665350000000004</v>
      </c>
      <c r="BL312">
        <v>77.308620000000005</v>
      </c>
      <c r="BM312">
        <v>76.354709999999997</v>
      </c>
      <c r="BN312">
        <v>-0.26359280000000002</v>
      </c>
      <c r="BO312">
        <v>-0.27984769999999998</v>
      </c>
      <c r="BP312">
        <v>-0.28017740000000002</v>
      </c>
      <c r="BQ312">
        <v>-0.3279511</v>
      </c>
      <c r="BR312">
        <v>-0.28873320000000002</v>
      </c>
      <c r="BS312">
        <v>-0.25722929999999999</v>
      </c>
      <c r="BT312">
        <v>0.1053979</v>
      </c>
      <c r="BU312">
        <v>0.1014876</v>
      </c>
      <c r="BV312">
        <v>3.1653800000000003E-2</v>
      </c>
      <c r="BW312">
        <v>-0.1641821</v>
      </c>
      <c r="BX312">
        <v>-0.19679089999999999</v>
      </c>
      <c r="BY312">
        <v>3.4728599999999998E-2</v>
      </c>
      <c r="BZ312">
        <v>0.28896250000000001</v>
      </c>
      <c r="CA312">
        <v>0.57362279999999999</v>
      </c>
      <c r="CB312">
        <v>0.74697420000000003</v>
      </c>
      <c r="CC312">
        <v>0.79130180000000006</v>
      </c>
      <c r="CD312">
        <v>0.72402750000000005</v>
      </c>
      <c r="CE312">
        <v>0.56767380000000001</v>
      </c>
      <c r="CF312">
        <v>0.32139119999999999</v>
      </c>
      <c r="CG312">
        <v>0.22616910000000001</v>
      </c>
      <c r="CH312">
        <v>0.13572400000000001</v>
      </c>
      <c r="CI312">
        <v>0.16003490000000001</v>
      </c>
      <c r="CJ312">
        <v>0.40176089999999998</v>
      </c>
      <c r="CK312" s="25">
        <v>0.48808800000000002</v>
      </c>
      <c r="CL312" s="25">
        <v>1.03707E-2</v>
      </c>
      <c r="CM312" s="25">
        <v>9.8025000000000004E-3</v>
      </c>
      <c r="CN312" s="25">
        <v>9.6652999999999999E-3</v>
      </c>
      <c r="CO312" s="25">
        <v>9.3594000000000004E-3</v>
      </c>
      <c r="CP312" s="25">
        <v>9.4601000000000008E-3</v>
      </c>
      <c r="CQ312" s="25">
        <v>1.14352E-2</v>
      </c>
      <c r="CR312" s="25">
        <v>1.5025999999999999E-2</v>
      </c>
      <c r="CS312" s="25">
        <v>1.31605E-2</v>
      </c>
      <c r="CT312" s="25">
        <v>1.0769900000000001E-2</v>
      </c>
      <c r="CU312" s="25">
        <v>7.2071000000000001E-3</v>
      </c>
      <c r="CV312" s="25">
        <v>2.0371E-3</v>
      </c>
      <c r="CW312" s="25">
        <v>6.8939999999999995E-4</v>
      </c>
      <c r="CX312" s="25">
        <v>1.8866E-3</v>
      </c>
      <c r="CY312" s="25">
        <v>4.6150000000000002E-3</v>
      </c>
      <c r="CZ312" s="25">
        <v>7.2075999999999998E-3</v>
      </c>
      <c r="DA312" s="25">
        <v>9.3960999999999992E-3</v>
      </c>
      <c r="DB312" s="25">
        <v>1.1938799999999999E-2</v>
      </c>
      <c r="DC312" s="25">
        <v>1.5497500000000001E-2</v>
      </c>
      <c r="DD312" s="25">
        <v>1.87504E-2</v>
      </c>
      <c r="DE312" s="25">
        <v>2.6254599999999999E-2</v>
      </c>
      <c r="DF312" s="25">
        <v>2.51988E-2</v>
      </c>
      <c r="DG312" s="25">
        <v>2.3678100000000001E-2</v>
      </c>
      <c r="DH312" s="25">
        <v>1.7343299999999999E-2</v>
      </c>
      <c r="DI312" s="25">
        <v>1.6749400000000001E-2</v>
      </c>
    </row>
    <row r="313" spans="1:113" x14ac:dyDescent="0.25">
      <c r="A313" t="str">
        <f t="shared" si="4"/>
        <v>All_4. Retail stores_All_All_All_0 to 199.99 kW_44080</v>
      </c>
      <c r="B313" t="s">
        <v>155</v>
      </c>
      <c r="C313" t="s">
        <v>215</v>
      </c>
      <c r="D313" t="s">
        <v>2</v>
      </c>
      <c r="E313" t="s">
        <v>40</v>
      </c>
      <c r="F313" t="s">
        <v>2</v>
      </c>
      <c r="G313" t="s">
        <v>2</v>
      </c>
      <c r="H313" t="s">
        <v>2</v>
      </c>
      <c r="I313" t="s">
        <v>212</v>
      </c>
      <c r="J313" s="11">
        <v>44080</v>
      </c>
      <c r="K313">
        <v>15</v>
      </c>
      <c r="L313">
        <v>18</v>
      </c>
      <c r="M313">
        <v>1675</v>
      </c>
      <c r="N313">
        <v>0</v>
      </c>
      <c r="O313">
        <v>0</v>
      </c>
      <c r="P313">
        <v>0</v>
      </c>
      <c r="Q313">
        <v>0</v>
      </c>
      <c r="R313">
        <v>18.601700000000001</v>
      </c>
      <c r="S313">
        <v>17.945689999999999</v>
      </c>
      <c r="T313">
        <v>17.727239999999998</v>
      </c>
      <c r="U313">
        <v>17.56589</v>
      </c>
      <c r="V313">
        <v>17.59075</v>
      </c>
      <c r="W313">
        <v>18.280259999999998</v>
      </c>
      <c r="X313">
        <v>19.48413</v>
      </c>
      <c r="Y313">
        <v>21.055350000000001</v>
      </c>
      <c r="Z313">
        <v>24.431660000000001</v>
      </c>
      <c r="AA313">
        <v>28.23423</v>
      </c>
      <c r="AB313">
        <v>31.72165</v>
      </c>
      <c r="AC313">
        <v>33.545090000000002</v>
      </c>
      <c r="AD313">
        <v>34.433320000000002</v>
      </c>
      <c r="AE313">
        <v>34.880740000000003</v>
      </c>
      <c r="AF313">
        <v>35.302990000000001</v>
      </c>
      <c r="AG313">
        <v>34.953389999999999</v>
      </c>
      <c r="AH313">
        <v>34.256779999999999</v>
      </c>
      <c r="AI313">
        <v>33.042360000000002</v>
      </c>
      <c r="AJ313">
        <v>31.073329999999999</v>
      </c>
      <c r="AK313">
        <v>29.477119999999999</v>
      </c>
      <c r="AL313">
        <v>26.66855</v>
      </c>
      <c r="AM313">
        <v>24.007000000000001</v>
      </c>
      <c r="AN313">
        <v>21.182179999999999</v>
      </c>
      <c r="AO313">
        <v>19.477219999999999</v>
      </c>
      <c r="AP313">
        <v>75.547399999999996</v>
      </c>
      <c r="AQ313">
        <v>75.039599999999993</v>
      </c>
      <c r="AR313">
        <v>73.840450000000004</v>
      </c>
      <c r="AS313">
        <v>73.224170000000001</v>
      </c>
      <c r="AT313">
        <v>73.488100000000003</v>
      </c>
      <c r="AU313">
        <v>73.568939999999998</v>
      </c>
      <c r="AV313">
        <v>73.96754</v>
      </c>
      <c r="AW313">
        <v>81.734470000000002</v>
      </c>
      <c r="AX313">
        <v>88.465639999999993</v>
      </c>
      <c r="AY313">
        <v>95.595889999999997</v>
      </c>
      <c r="AZ313">
        <v>100.61879999999999</v>
      </c>
      <c r="BA313">
        <v>99.886790000000005</v>
      </c>
      <c r="BB313">
        <v>99.923900000000003</v>
      </c>
      <c r="BC313">
        <v>101.7056</v>
      </c>
      <c r="BD313">
        <v>101.2191</v>
      </c>
      <c r="BE313">
        <v>99.582700000000003</v>
      </c>
      <c r="BF313">
        <v>95.865260000000006</v>
      </c>
      <c r="BG313">
        <v>91.650469999999999</v>
      </c>
      <c r="BH313">
        <v>85.611379999999997</v>
      </c>
      <c r="BI313">
        <v>81.806139999999999</v>
      </c>
      <c r="BJ313">
        <v>79.245729999999995</v>
      </c>
      <c r="BK313">
        <v>77.569289999999995</v>
      </c>
      <c r="BL313">
        <v>76.888170000000002</v>
      </c>
      <c r="BM313">
        <v>75.181240000000003</v>
      </c>
      <c r="BN313">
        <v>0.42883579999999999</v>
      </c>
      <c r="BO313">
        <v>0.53087209999999996</v>
      </c>
      <c r="BP313">
        <v>0.30189630000000001</v>
      </c>
      <c r="BQ313">
        <v>0.22663739999999999</v>
      </c>
      <c r="BR313">
        <v>0.45267039999999997</v>
      </c>
      <c r="BS313">
        <v>0.75562229999999997</v>
      </c>
      <c r="BT313">
        <v>0.97402469999999997</v>
      </c>
      <c r="BU313">
        <v>0.1768044</v>
      </c>
      <c r="BV313">
        <v>0.2202508</v>
      </c>
      <c r="BW313">
        <v>-0.13090540000000001</v>
      </c>
      <c r="BX313">
        <v>-0.1954197</v>
      </c>
      <c r="BY313">
        <v>1.9928399999999999E-2</v>
      </c>
      <c r="BZ313">
        <v>0.30972850000000002</v>
      </c>
      <c r="CA313">
        <v>0.61606850000000002</v>
      </c>
      <c r="CB313">
        <v>0.63262010000000002</v>
      </c>
      <c r="CC313">
        <v>0.68883530000000004</v>
      </c>
      <c r="CD313">
        <v>0.57651090000000005</v>
      </c>
      <c r="CE313">
        <v>0.36471120000000001</v>
      </c>
      <c r="CF313">
        <v>0.2326056</v>
      </c>
      <c r="CG313">
        <v>0.12810179999999999</v>
      </c>
      <c r="CH313">
        <v>-5.4902100000000002E-2</v>
      </c>
      <c r="CI313">
        <v>-6.4535499999999996E-2</v>
      </c>
      <c r="CJ313">
        <v>4.87521E-2</v>
      </c>
      <c r="CK313" s="25">
        <v>2.8160500000000002E-2</v>
      </c>
      <c r="CL313" s="25">
        <v>1.6541799999999999E-2</v>
      </c>
      <c r="CM313" s="25">
        <v>1.5623400000000001E-2</v>
      </c>
      <c r="CN313" s="25">
        <v>1.4987800000000001E-2</v>
      </c>
      <c r="CO313" s="25">
        <v>1.295E-2</v>
      </c>
      <c r="CP313" s="25">
        <v>1.4134900000000001E-2</v>
      </c>
      <c r="CQ313" s="25">
        <v>1.6559000000000001E-2</v>
      </c>
      <c r="CR313" s="25">
        <v>2.4657499999999999E-2</v>
      </c>
      <c r="CS313" s="25">
        <v>2.68621E-2</v>
      </c>
      <c r="CT313" s="25">
        <v>2.085E-2</v>
      </c>
      <c r="CU313" s="25">
        <v>1.23E-2</v>
      </c>
      <c r="CV313" s="25">
        <v>3.5140000000000002E-3</v>
      </c>
      <c r="CW313" s="25">
        <v>1.3626999999999999E-3</v>
      </c>
      <c r="CX313" s="25">
        <v>2.9228000000000001E-3</v>
      </c>
      <c r="CY313" s="25">
        <v>6.4432999999999999E-3</v>
      </c>
      <c r="CZ313" s="25">
        <v>1.0142699999999999E-2</v>
      </c>
      <c r="DA313" s="25">
        <v>1.3606099999999999E-2</v>
      </c>
      <c r="DB313" s="25">
        <v>1.5683300000000001E-2</v>
      </c>
      <c r="DC313" s="25">
        <v>1.8268199999999998E-2</v>
      </c>
      <c r="DD313" s="25">
        <v>1.8783899999999999E-2</v>
      </c>
      <c r="DE313" s="25">
        <v>2.2733799999999998E-2</v>
      </c>
      <c r="DF313" s="25">
        <v>2.09155E-2</v>
      </c>
      <c r="DG313" s="25">
        <v>1.9644700000000001E-2</v>
      </c>
      <c r="DH313" s="25">
        <v>1.4632600000000001E-2</v>
      </c>
      <c r="DI313" s="25">
        <v>1.3812899999999999E-2</v>
      </c>
    </row>
    <row r="314" spans="1:113" x14ac:dyDescent="0.25">
      <c r="A314" t="str">
        <f t="shared" si="4"/>
        <v>All_4. Retail stores_All_All_All_0 to 199.99 kW_44081</v>
      </c>
      <c r="B314" t="s">
        <v>155</v>
      </c>
      <c r="C314" t="s">
        <v>215</v>
      </c>
      <c r="D314" t="s">
        <v>2</v>
      </c>
      <c r="E314" t="s">
        <v>40</v>
      </c>
      <c r="F314" t="s">
        <v>2</v>
      </c>
      <c r="G314" t="s">
        <v>2</v>
      </c>
      <c r="H314" t="s">
        <v>2</v>
      </c>
      <c r="I314" t="s">
        <v>212</v>
      </c>
      <c r="J314" s="11">
        <v>44081</v>
      </c>
      <c r="K314">
        <v>15</v>
      </c>
      <c r="L314">
        <v>18</v>
      </c>
      <c r="M314">
        <v>1675</v>
      </c>
      <c r="N314">
        <v>0</v>
      </c>
      <c r="O314">
        <v>0</v>
      </c>
      <c r="P314">
        <v>0</v>
      </c>
      <c r="Q314">
        <v>0</v>
      </c>
      <c r="R314">
        <v>18.474589999999999</v>
      </c>
      <c r="S314">
        <v>17.986540000000002</v>
      </c>
      <c r="T314">
        <v>17.704560000000001</v>
      </c>
      <c r="U314">
        <v>17.59441</v>
      </c>
      <c r="V314">
        <v>17.917069999999999</v>
      </c>
      <c r="W314">
        <v>18.75084</v>
      </c>
      <c r="X314">
        <v>20.33023</v>
      </c>
      <c r="Y314">
        <v>21.903369999999999</v>
      </c>
      <c r="Z314">
        <v>24.634540000000001</v>
      </c>
      <c r="AA314">
        <v>27.386800000000001</v>
      </c>
      <c r="AB314">
        <v>29.77703</v>
      </c>
      <c r="AC314">
        <v>31.066960000000002</v>
      </c>
      <c r="AD314">
        <v>31.626899999999999</v>
      </c>
      <c r="AE314">
        <v>31.956659999999999</v>
      </c>
      <c r="AF314">
        <v>31.776859999999999</v>
      </c>
      <c r="AG314">
        <v>31.087710000000001</v>
      </c>
      <c r="AH314">
        <v>30.458590000000001</v>
      </c>
      <c r="AI314">
        <v>29.285049999999998</v>
      </c>
      <c r="AJ314">
        <v>28.224869999999999</v>
      </c>
      <c r="AK314">
        <v>27.854220000000002</v>
      </c>
      <c r="AL314">
        <v>25.55688</v>
      </c>
      <c r="AM314">
        <v>22.969950000000001</v>
      </c>
      <c r="AN314">
        <v>19.874669999999998</v>
      </c>
      <c r="AO314">
        <v>18.28679</v>
      </c>
      <c r="AP314">
        <v>73.781499999999994</v>
      </c>
      <c r="AQ314">
        <v>73.186250000000001</v>
      </c>
      <c r="AR314">
        <v>71.455370000000002</v>
      </c>
      <c r="AS314">
        <v>70.506069999999994</v>
      </c>
      <c r="AT314">
        <v>70.111689999999996</v>
      </c>
      <c r="AU314">
        <v>68.861649999999997</v>
      </c>
      <c r="AV314">
        <v>68.043170000000003</v>
      </c>
      <c r="AW314">
        <v>71.502560000000003</v>
      </c>
      <c r="AX314">
        <v>72.646469999999994</v>
      </c>
      <c r="AY314">
        <v>76.837360000000004</v>
      </c>
      <c r="AZ314">
        <v>79.658069999999995</v>
      </c>
      <c r="BA314">
        <v>79.929860000000005</v>
      </c>
      <c r="BB314">
        <v>80.040599999999998</v>
      </c>
      <c r="BC314">
        <v>80.071330000000003</v>
      </c>
      <c r="BD314">
        <v>79.108879999999999</v>
      </c>
      <c r="BE314">
        <v>78.186959999999999</v>
      </c>
      <c r="BF314">
        <v>76.981790000000004</v>
      </c>
      <c r="BG314">
        <v>74.729709999999997</v>
      </c>
      <c r="BH314">
        <v>73.256450000000001</v>
      </c>
      <c r="BI314">
        <v>72.216800000000006</v>
      </c>
      <c r="BJ314">
        <v>71.729320000000001</v>
      </c>
      <c r="BK314">
        <v>71.433059999999998</v>
      </c>
      <c r="BL314">
        <v>71.051230000000004</v>
      </c>
      <c r="BM314">
        <v>71.135509999999996</v>
      </c>
      <c r="BN314">
        <v>-8.5682999999999992E-3</v>
      </c>
      <c r="BO314">
        <v>3.8470400000000002E-2</v>
      </c>
      <c r="BP314">
        <v>-7.9253100000000007E-2</v>
      </c>
      <c r="BQ314">
        <v>-0.27143040000000002</v>
      </c>
      <c r="BR314">
        <v>-0.29529709999999998</v>
      </c>
      <c r="BS314">
        <v>-0.38551469999999999</v>
      </c>
      <c r="BT314">
        <v>-0.1866401</v>
      </c>
      <c r="BU314">
        <v>-0.18218400000000001</v>
      </c>
      <c r="BV314">
        <v>-0.3159632</v>
      </c>
      <c r="BW314">
        <v>-0.18421989999999999</v>
      </c>
      <c r="BX314">
        <v>1.2816900000000001E-2</v>
      </c>
      <c r="BY314">
        <v>3.3037000000000001E-3</v>
      </c>
      <c r="BZ314">
        <v>3.8025299999999998E-2</v>
      </c>
      <c r="CA314">
        <v>0.121682</v>
      </c>
      <c r="CB314">
        <v>0.2186873</v>
      </c>
      <c r="CC314">
        <v>8.6564699999999994E-2</v>
      </c>
      <c r="CD314">
        <v>0.21633559999999999</v>
      </c>
      <c r="CE314">
        <v>0.34896100000000002</v>
      </c>
      <c r="CF314">
        <v>0.28489609999999999</v>
      </c>
      <c r="CG314">
        <v>-0.12649160000000001</v>
      </c>
      <c r="CH314">
        <v>-0.39562330000000001</v>
      </c>
      <c r="CI314">
        <v>-0.4261723</v>
      </c>
      <c r="CJ314">
        <v>-0.52504340000000005</v>
      </c>
      <c r="CK314" s="25">
        <v>-0.46306619999999998</v>
      </c>
      <c r="CL314" s="25">
        <v>1.8043799999999999E-2</v>
      </c>
      <c r="CM314" s="25">
        <v>1.62484E-2</v>
      </c>
      <c r="CN314" s="25">
        <v>1.4550199999999999E-2</v>
      </c>
      <c r="CO314" s="25">
        <v>1.4226300000000001E-2</v>
      </c>
      <c r="CP314" s="25">
        <v>1.6188500000000001E-2</v>
      </c>
      <c r="CQ314" s="25">
        <v>2.0742300000000002E-2</v>
      </c>
      <c r="CR314" s="25">
        <v>2.75508E-2</v>
      </c>
      <c r="CS314" s="25">
        <v>2.38821E-2</v>
      </c>
      <c r="CT314" s="25">
        <v>2.1385000000000001E-2</v>
      </c>
      <c r="CU314" s="25">
        <v>1.3294800000000001E-2</v>
      </c>
      <c r="CV314" s="25">
        <v>3.8333E-3</v>
      </c>
      <c r="CW314" s="25">
        <v>2.1484E-3</v>
      </c>
      <c r="CX314" s="25">
        <v>3.3934E-3</v>
      </c>
      <c r="CY314" s="25">
        <v>7.1329999999999996E-3</v>
      </c>
      <c r="CZ314" s="25">
        <v>1.0673999999999999E-2</v>
      </c>
      <c r="DA314" s="25">
        <v>1.6828300000000001E-2</v>
      </c>
      <c r="DB314" s="25">
        <v>1.91396E-2</v>
      </c>
      <c r="DC314" s="25">
        <v>2.23083E-2</v>
      </c>
      <c r="DD314" s="25">
        <v>2.3478499999999999E-2</v>
      </c>
      <c r="DE314" s="25">
        <v>3.0198200000000001E-2</v>
      </c>
      <c r="DF314" s="25">
        <v>2.8012499999999999E-2</v>
      </c>
      <c r="DG314" s="25">
        <v>2.25103E-2</v>
      </c>
      <c r="DH314" s="25">
        <v>1.62477E-2</v>
      </c>
      <c r="DI314" s="25">
        <v>1.4659800000000001E-2</v>
      </c>
    </row>
    <row r="315" spans="1:113" x14ac:dyDescent="0.25">
      <c r="A315" t="str">
        <f t="shared" si="4"/>
        <v>All_4. Retail stores_All_All_All_0 to 199.99 kW_44104</v>
      </c>
      <c r="B315" t="s">
        <v>155</v>
      </c>
      <c r="C315" t="s">
        <v>215</v>
      </c>
      <c r="D315" t="s">
        <v>2</v>
      </c>
      <c r="E315" t="s">
        <v>40</v>
      </c>
      <c r="F315" t="s">
        <v>2</v>
      </c>
      <c r="G315" t="s">
        <v>2</v>
      </c>
      <c r="H315" t="s">
        <v>2</v>
      </c>
      <c r="I315" t="s">
        <v>212</v>
      </c>
      <c r="J315" s="11">
        <v>44104</v>
      </c>
      <c r="K315">
        <v>15</v>
      </c>
      <c r="L315">
        <v>18</v>
      </c>
      <c r="M315">
        <v>1679</v>
      </c>
      <c r="N315">
        <v>0</v>
      </c>
      <c r="O315">
        <v>0</v>
      </c>
      <c r="P315">
        <v>0</v>
      </c>
      <c r="Q315">
        <v>0</v>
      </c>
      <c r="R315">
        <v>17.1355</v>
      </c>
      <c r="S315">
        <v>16.615390000000001</v>
      </c>
      <c r="T315">
        <v>16.398389999999999</v>
      </c>
      <c r="U315">
        <v>16.46528</v>
      </c>
      <c r="V315">
        <v>16.96414</v>
      </c>
      <c r="W315">
        <v>18.36787</v>
      </c>
      <c r="X315">
        <v>20.708449999999999</v>
      </c>
      <c r="Y315">
        <v>22.680389999999999</v>
      </c>
      <c r="Z315">
        <v>26.125800000000002</v>
      </c>
      <c r="AA315">
        <v>29.8185</v>
      </c>
      <c r="AB315">
        <v>33.043140000000001</v>
      </c>
      <c r="AC315">
        <v>35.056759999999997</v>
      </c>
      <c r="AD315">
        <v>36.236989999999999</v>
      </c>
      <c r="AE315">
        <v>36.653419999999997</v>
      </c>
      <c r="AF315">
        <v>36.977229999999999</v>
      </c>
      <c r="AG315">
        <v>36.925440000000002</v>
      </c>
      <c r="AH315">
        <v>36.041020000000003</v>
      </c>
      <c r="AI315">
        <v>34.028149999999997</v>
      </c>
      <c r="AJ315">
        <v>32.29524</v>
      </c>
      <c r="AK315">
        <v>30.44492</v>
      </c>
      <c r="AL315">
        <v>27.097200000000001</v>
      </c>
      <c r="AM315">
        <v>23.818809999999999</v>
      </c>
      <c r="AN315">
        <v>20.470659999999999</v>
      </c>
      <c r="AO315">
        <v>18.393979999999999</v>
      </c>
      <c r="AP315">
        <v>68.1126</v>
      </c>
      <c r="AQ315">
        <v>67.360640000000004</v>
      </c>
      <c r="AR315">
        <v>66.640169999999998</v>
      </c>
      <c r="AS315">
        <v>66.645070000000004</v>
      </c>
      <c r="AT315">
        <v>66.256770000000003</v>
      </c>
      <c r="AU315">
        <v>68.986770000000007</v>
      </c>
      <c r="AV315">
        <v>68.037000000000006</v>
      </c>
      <c r="AW315">
        <v>74.523039999999995</v>
      </c>
      <c r="AX315">
        <v>81.867840000000001</v>
      </c>
      <c r="AY315">
        <v>85.783680000000004</v>
      </c>
      <c r="AZ315">
        <v>93.640659999999997</v>
      </c>
      <c r="BA315">
        <v>94.838989999999995</v>
      </c>
      <c r="BB315">
        <v>92.544169999999994</v>
      </c>
      <c r="BC315">
        <v>91.415049999999994</v>
      </c>
      <c r="BD315">
        <v>93.276060000000001</v>
      </c>
      <c r="BE315">
        <v>93.781189999999995</v>
      </c>
      <c r="BF315">
        <v>91.887249999999995</v>
      </c>
      <c r="BG315">
        <v>87.673410000000004</v>
      </c>
      <c r="BH315">
        <v>83.365390000000005</v>
      </c>
      <c r="BI315">
        <v>80.59684</v>
      </c>
      <c r="BJ315">
        <v>77.398709999999994</v>
      </c>
      <c r="BK315">
        <v>74.732150000000004</v>
      </c>
      <c r="BL315">
        <v>73.22372</v>
      </c>
      <c r="BM315">
        <v>71.768940000000001</v>
      </c>
      <c r="BN315">
        <v>-0.49785859999999998</v>
      </c>
      <c r="BO315">
        <v>-0.44949650000000002</v>
      </c>
      <c r="BP315">
        <v>-0.44026670000000001</v>
      </c>
      <c r="BQ315">
        <v>-0.43048570000000003</v>
      </c>
      <c r="BR315">
        <v>-0.3297715</v>
      </c>
      <c r="BS315">
        <v>2.71325E-2</v>
      </c>
      <c r="BT315">
        <v>0.41514780000000001</v>
      </c>
      <c r="BU315">
        <v>0.1185238</v>
      </c>
      <c r="BV315">
        <v>0.1052261</v>
      </c>
      <c r="BW315">
        <v>-0.1616486</v>
      </c>
      <c r="BX315">
        <v>-0.21231050000000001</v>
      </c>
      <c r="BY315">
        <v>3.5531300000000002E-2</v>
      </c>
      <c r="BZ315">
        <v>0.27687830000000002</v>
      </c>
      <c r="CA315">
        <v>0.4910754</v>
      </c>
      <c r="CB315">
        <v>0.71295839999999999</v>
      </c>
      <c r="CC315">
        <v>0.79324989999999995</v>
      </c>
      <c r="CD315">
        <v>0.71838139999999995</v>
      </c>
      <c r="CE315">
        <v>0.56454190000000004</v>
      </c>
      <c r="CF315">
        <v>0.33438639999999997</v>
      </c>
      <c r="CG315">
        <v>0.12891349999999999</v>
      </c>
      <c r="CH315">
        <v>-4.69404E-2</v>
      </c>
      <c r="CI315">
        <v>-4.5718599999999998E-2</v>
      </c>
      <c r="CJ315">
        <v>-3.2769300000000001E-2</v>
      </c>
      <c r="CK315">
        <v>-5.6807999999999997E-2</v>
      </c>
      <c r="CL315" s="25">
        <v>1.00427E-2</v>
      </c>
      <c r="CM315" s="25">
        <v>9.5571000000000007E-3</v>
      </c>
      <c r="CN315" s="25">
        <v>9.4359999999999999E-3</v>
      </c>
      <c r="CO315" s="25">
        <v>9.1398999999999994E-3</v>
      </c>
      <c r="CP315" s="25">
        <v>8.8202000000000003E-3</v>
      </c>
      <c r="CQ315" s="25">
        <v>1.01566E-2</v>
      </c>
      <c r="CR315" s="25">
        <v>1.19629E-2</v>
      </c>
      <c r="CS315" s="25">
        <v>1.0037300000000001E-2</v>
      </c>
      <c r="CT315" s="25">
        <v>8.5307000000000004E-3</v>
      </c>
      <c r="CU315" s="25">
        <v>5.1982E-3</v>
      </c>
      <c r="CV315" s="25">
        <v>1.8341E-3</v>
      </c>
      <c r="CW315" s="25">
        <v>6.3599999999999996E-4</v>
      </c>
      <c r="CX315" s="25">
        <v>1.5464999999999999E-3</v>
      </c>
      <c r="CY315" s="25">
        <v>3.2699000000000001E-3</v>
      </c>
      <c r="CZ315" s="25">
        <v>5.6306000000000004E-3</v>
      </c>
      <c r="DA315" s="25">
        <v>7.6131000000000002E-3</v>
      </c>
      <c r="DB315" s="25">
        <v>9.6691999999999993E-3</v>
      </c>
      <c r="DC315" s="25">
        <v>1.1571400000000001E-2</v>
      </c>
      <c r="DD315" s="25">
        <v>1.39585E-2</v>
      </c>
      <c r="DE315" s="25">
        <v>1.8941800000000002E-2</v>
      </c>
      <c r="DF315" s="25">
        <v>1.91699E-2</v>
      </c>
      <c r="DG315" s="25">
        <v>1.6352200000000001E-2</v>
      </c>
      <c r="DH315" s="25">
        <v>1.2097500000000001E-2</v>
      </c>
      <c r="DI315" s="25">
        <v>1.0585000000000001E-2</v>
      </c>
    </row>
    <row r="316" spans="1:113" x14ac:dyDescent="0.25">
      <c r="A316" t="str">
        <f t="shared" si="4"/>
        <v>All_4. Retail stores_All_All_All_0 to 199.99 kW_44105</v>
      </c>
      <c r="B316" t="s">
        <v>155</v>
      </c>
      <c r="C316" t="s">
        <v>215</v>
      </c>
      <c r="D316" t="s">
        <v>2</v>
      </c>
      <c r="E316" t="s">
        <v>40</v>
      </c>
      <c r="F316" t="s">
        <v>2</v>
      </c>
      <c r="G316" t="s">
        <v>2</v>
      </c>
      <c r="H316" t="s">
        <v>2</v>
      </c>
      <c r="I316" t="s">
        <v>212</v>
      </c>
      <c r="J316" s="11">
        <v>44105</v>
      </c>
      <c r="K316">
        <v>15</v>
      </c>
      <c r="L316">
        <v>18</v>
      </c>
      <c r="M316">
        <v>1679</v>
      </c>
      <c r="N316">
        <v>0</v>
      </c>
      <c r="O316">
        <v>0</v>
      </c>
      <c r="P316">
        <v>0</v>
      </c>
      <c r="Q316">
        <v>0</v>
      </c>
      <c r="R316">
        <v>17.403929999999999</v>
      </c>
      <c r="S316">
        <v>16.77788</v>
      </c>
      <c r="T316">
        <v>16.484300000000001</v>
      </c>
      <c r="U316">
        <v>16.45618</v>
      </c>
      <c r="V316">
        <v>17.094360000000002</v>
      </c>
      <c r="W316">
        <v>18.349699999999999</v>
      </c>
      <c r="X316">
        <v>20.54429</v>
      </c>
      <c r="Y316">
        <v>22.634689999999999</v>
      </c>
      <c r="Z316">
        <v>26.053509999999999</v>
      </c>
      <c r="AA316">
        <v>29.70335</v>
      </c>
      <c r="AB316">
        <v>32.873980000000003</v>
      </c>
      <c r="AC316">
        <v>34.910899999999998</v>
      </c>
      <c r="AD316">
        <v>35.95682</v>
      </c>
      <c r="AE316">
        <v>36.601660000000003</v>
      </c>
      <c r="AF316">
        <v>36.599310000000003</v>
      </c>
      <c r="AG316">
        <v>36.274999999999999</v>
      </c>
      <c r="AH316">
        <v>35.490720000000003</v>
      </c>
      <c r="AI316">
        <v>33.636659999999999</v>
      </c>
      <c r="AJ316">
        <v>31.873000000000001</v>
      </c>
      <c r="AK316">
        <v>30.02102</v>
      </c>
      <c r="AL316">
        <v>26.849930000000001</v>
      </c>
      <c r="AM316">
        <v>23.687390000000001</v>
      </c>
      <c r="AN316">
        <v>20.301490000000001</v>
      </c>
      <c r="AO316">
        <v>18.22467</v>
      </c>
      <c r="AP316">
        <v>70.858400000000003</v>
      </c>
      <c r="AQ316">
        <v>70.364199999999997</v>
      </c>
      <c r="AR316">
        <v>68.76276</v>
      </c>
      <c r="AS316">
        <v>68.842150000000004</v>
      </c>
      <c r="AT316">
        <v>66.184250000000006</v>
      </c>
      <c r="AU316">
        <v>66.132800000000003</v>
      </c>
      <c r="AV316">
        <v>66.260760000000005</v>
      </c>
      <c r="AW316">
        <v>71.389920000000004</v>
      </c>
      <c r="AX316">
        <v>80.176119999999997</v>
      </c>
      <c r="AY316">
        <v>87.547939999999997</v>
      </c>
      <c r="AZ316">
        <v>93.897869999999998</v>
      </c>
      <c r="BA316">
        <v>96.853870000000001</v>
      </c>
      <c r="BB316">
        <v>96.111429999999999</v>
      </c>
      <c r="BC316">
        <v>95.320899999999995</v>
      </c>
      <c r="BD316">
        <v>93.183359999999993</v>
      </c>
      <c r="BE316">
        <v>91.446470000000005</v>
      </c>
      <c r="BF316">
        <v>90.80453</v>
      </c>
      <c r="BG316">
        <v>85.264309999999995</v>
      </c>
      <c r="BH316">
        <v>81.425169999999994</v>
      </c>
      <c r="BI316">
        <v>77.336950000000002</v>
      </c>
      <c r="BJ316">
        <v>75.122640000000004</v>
      </c>
      <c r="BK316">
        <v>73.179289999999995</v>
      </c>
      <c r="BL316">
        <v>71.596400000000003</v>
      </c>
      <c r="BM316">
        <v>69.813370000000006</v>
      </c>
      <c r="BN316">
        <v>-7.8925899999999993E-2</v>
      </c>
      <c r="BO316">
        <v>-3.8693100000000001E-2</v>
      </c>
      <c r="BP316">
        <v>-0.1358501</v>
      </c>
      <c r="BQ316">
        <v>-0.1964448</v>
      </c>
      <c r="BR316">
        <v>-0.47007739999999998</v>
      </c>
      <c r="BS316">
        <v>-0.43008940000000001</v>
      </c>
      <c r="BT316">
        <v>-1.6364400000000001E-2</v>
      </c>
      <c r="BU316">
        <v>7.0014300000000002E-2</v>
      </c>
      <c r="BV316">
        <v>5.6695099999999998E-2</v>
      </c>
      <c r="BW316">
        <v>-0.15709690000000001</v>
      </c>
      <c r="BX316">
        <v>-0.21497230000000001</v>
      </c>
      <c r="BY316">
        <v>3.6762999999999997E-2</v>
      </c>
      <c r="BZ316">
        <v>0.31085200000000002</v>
      </c>
      <c r="CA316">
        <v>0.55807379999999995</v>
      </c>
      <c r="CB316">
        <v>0.71403419999999995</v>
      </c>
      <c r="CC316">
        <v>0.70875010000000005</v>
      </c>
      <c r="CD316">
        <v>0.66999980000000003</v>
      </c>
      <c r="CE316">
        <v>0.56270359999999997</v>
      </c>
      <c r="CF316">
        <v>0.34524250000000001</v>
      </c>
      <c r="CG316">
        <v>3.4764099999999999E-2</v>
      </c>
      <c r="CH316">
        <v>-0.18609149999999999</v>
      </c>
      <c r="CI316">
        <v>-0.1810177</v>
      </c>
      <c r="CJ316">
        <v>-0.28019519999999998</v>
      </c>
      <c r="CK316">
        <v>-0.34023829999999999</v>
      </c>
      <c r="CL316" s="25">
        <v>9.3547000000000005E-3</v>
      </c>
      <c r="CM316" s="25">
        <v>8.9481000000000005E-3</v>
      </c>
      <c r="CN316" s="25">
        <v>8.7586000000000001E-3</v>
      </c>
      <c r="CO316" s="25">
        <v>8.2220000000000001E-3</v>
      </c>
      <c r="CP316" s="25">
        <v>9.7059999999999994E-3</v>
      </c>
      <c r="CQ316" s="25">
        <v>1.18694E-2</v>
      </c>
      <c r="CR316" s="25">
        <v>1.9610800000000001E-2</v>
      </c>
      <c r="CS316" s="25">
        <v>1.36542E-2</v>
      </c>
      <c r="CT316" s="25">
        <v>9.5400999999999993E-3</v>
      </c>
      <c r="CU316" s="25">
        <v>5.5658000000000001E-3</v>
      </c>
      <c r="CV316" s="25">
        <v>1.8165E-3</v>
      </c>
      <c r="CW316" s="25">
        <v>7.5100000000000004E-4</v>
      </c>
      <c r="CX316" s="25">
        <v>1.7625E-3</v>
      </c>
      <c r="CY316" s="25">
        <v>4.0369000000000004E-3</v>
      </c>
      <c r="CZ316" s="25">
        <v>6.1561000000000003E-3</v>
      </c>
      <c r="DA316" s="25">
        <v>8.3549000000000002E-3</v>
      </c>
      <c r="DB316" s="25">
        <v>1.19819E-2</v>
      </c>
      <c r="DC316" s="25">
        <v>1.52578E-2</v>
      </c>
      <c r="DD316" s="25">
        <v>1.9478800000000001E-2</v>
      </c>
      <c r="DE316" s="25">
        <v>1.9987499999999998E-2</v>
      </c>
      <c r="DF316" s="25">
        <v>2.0881E-2</v>
      </c>
      <c r="DG316" s="25">
        <v>1.6578099999999998E-2</v>
      </c>
      <c r="DH316" s="25">
        <v>1.1942100000000001E-2</v>
      </c>
      <c r="DI316" s="25">
        <v>9.8303999999999996E-3</v>
      </c>
    </row>
    <row r="317" spans="1:113" x14ac:dyDescent="0.25">
      <c r="A317" t="str">
        <f t="shared" ref="A317:A380" si="5">D317&amp;"_"&amp;E317&amp;"_"&amp;F317&amp;"_"&amp;G317&amp;"_"&amp;H317&amp;"_"&amp;I317&amp;"_"&amp;J317</f>
        <v>All_5. Offices, Hotels, Finance, Services_All_All_All_0 to 199.99 kW_44060</v>
      </c>
      <c r="B317" t="s">
        <v>155</v>
      </c>
      <c r="C317" t="s">
        <v>216</v>
      </c>
      <c r="D317" t="s">
        <v>2</v>
      </c>
      <c r="E317" t="s">
        <v>41</v>
      </c>
      <c r="F317" t="s">
        <v>2</v>
      </c>
      <c r="G317" t="s">
        <v>2</v>
      </c>
      <c r="H317" t="s">
        <v>2</v>
      </c>
      <c r="I317" t="s">
        <v>212</v>
      </c>
      <c r="J317" s="11">
        <v>44060</v>
      </c>
      <c r="K317">
        <v>15</v>
      </c>
      <c r="L317">
        <v>18</v>
      </c>
      <c r="M317">
        <v>6073</v>
      </c>
      <c r="N317">
        <v>0</v>
      </c>
      <c r="O317">
        <v>0</v>
      </c>
      <c r="P317">
        <v>0</v>
      </c>
      <c r="Q317">
        <v>0</v>
      </c>
      <c r="R317">
        <v>15.154120000000001</v>
      </c>
      <c r="S317">
        <v>14.65842</v>
      </c>
      <c r="T317">
        <v>14.40338</v>
      </c>
      <c r="U317">
        <v>14.44627</v>
      </c>
      <c r="V317">
        <v>14.964270000000001</v>
      </c>
      <c r="W317">
        <v>16.57554</v>
      </c>
      <c r="X317">
        <v>18.753080000000001</v>
      </c>
      <c r="Y317">
        <v>20.64809</v>
      </c>
      <c r="Z317">
        <v>22.645199999999999</v>
      </c>
      <c r="AA317">
        <v>24.265029999999999</v>
      </c>
      <c r="AB317">
        <v>25.627839999999999</v>
      </c>
      <c r="AC317">
        <v>27.191210000000002</v>
      </c>
      <c r="AD317">
        <v>27.909960000000002</v>
      </c>
      <c r="AE317">
        <v>28.369319999999998</v>
      </c>
      <c r="AF317">
        <v>28.7136</v>
      </c>
      <c r="AG317">
        <v>28.637370000000001</v>
      </c>
      <c r="AH317">
        <v>27.99268</v>
      </c>
      <c r="AI317">
        <v>26.606369999999998</v>
      </c>
      <c r="AJ317">
        <v>23.736370000000001</v>
      </c>
      <c r="AK317">
        <v>22.09028</v>
      </c>
      <c r="AL317">
        <v>20.98996</v>
      </c>
      <c r="AM317">
        <v>19.440110000000001</v>
      </c>
      <c r="AN317">
        <v>17.709959999999999</v>
      </c>
      <c r="AO317">
        <v>16.334150000000001</v>
      </c>
      <c r="AP317">
        <v>72.308800000000005</v>
      </c>
      <c r="AQ317">
        <v>71.662520000000001</v>
      </c>
      <c r="AR317">
        <v>70.595100000000002</v>
      </c>
      <c r="AS317">
        <v>70.695769999999996</v>
      </c>
      <c r="AT317">
        <v>71.067700000000002</v>
      </c>
      <c r="AU317">
        <v>71.861689999999996</v>
      </c>
      <c r="AV317">
        <v>72.547449999999998</v>
      </c>
      <c r="AW317">
        <v>74.041269999999997</v>
      </c>
      <c r="AX317">
        <v>75.645089999999996</v>
      </c>
      <c r="AY317">
        <v>77.611099999999993</v>
      </c>
      <c r="AZ317">
        <v>82.325230000000005</v>
      </c>
      <c r="BA317">
        <v>86.345830000000007</v>
      </c>
      <c r="BB317">
        <v>87.508070000000004</v>
      </c>
      <c r="BC317">
        <v>88.814179999999993</v>
      </c>
      <c r="BD317">
        <v>90.502750000000006</v>
      </c>
      <c r="BE317">
        <v>89.55368</v>
      </c>
      <c r="BF317">
        <v>87.272599999999997</v>
      </c>
      <c r="BG317">
        <v>85.498260000000002</v>
      </c>
      <c r="BH317">
        <v>80.211320000000001</v>
      </c>
      <c r="BI317">
        <v>76.506230000000002</v>
      </c>
      <c r="BJ317">
        <v>74.34796</v>
      </c>
      <c r="BK317">
        <v>73.401539999999997</v>
      </c>
      <c r="BL317">
        <v>72.997640000000004</v>
      </c>
      <c r="BM317">
        <v>72.643559999999994</v>
      </c>
      <c r="BN317">
        <v>-0.56768379999999996</v>
      </c>
      <c r="BO317">
        <v>-0.4402045</v>
      </c>
      <c r="BP317">
        <v>-0.38929750000000002</v>
      </c>
      <c r="BQ317">
        <v>-0.35305690000000001</v>
      </c>
      <c r="BR317">
        <v>-0.31801430000000003</v>
      </c>
      <c r="BS317">
        <v>-0.30196519999999999</v>
      </c>
      <c r="BT317">
        <v>-5.5399999999999998E-2</v>
      </c>
      <c r="BU317">
        <v>-0.21204909999999999</v>
      </c>
      <c r="BV317">
        <v>-0.47805419999999998</v>
      </c>
      <c r="BW317">
        <v>-0.28709630000000003</v>
      </c>
      <c r="BX317">
        <v>5.5223E-3</v>
      </c>
      <c r="BY317">
        <v>5.0991999999999999E-3</v>
      </c>
      <c r="BZ317">
        <v>4.5508100000000003E-2</v>
      </c>
      <c r="CA317">
        <v>2.7986500000000001E-2</v>
      </c>
      <c r="CB317">
        <v>-6.4784900000000006E-2</v>
      </c>
      <c r="CC317">
        <v>-0.25757150000000001</v>
      </c>
      <c r="CD317">
        <v>-0.38943610000000001</v>
      </c>
      <c r="CE317">
        <v>-0.55750759999999999</v>
      </c>
      <c r="CF317">
        <v>-0.57693589999999995</v>
      </c>
      <c r="CG317">
        <v>-0.66416580000000003</v>
      </c>
      <c r="CH317">
        <v>-0.71043440000000002</v>
      </c>
      <c r="CI317">
        <v>-0.72980250000000002</v>
      </c>
      <c r="CJ317">
        <v>-0.80171139999999996</v>
      </c>
      <c r="CK317">
        <v>-0.81167920000000005</v>
      </c>
      <c r="CL317" s="25">
        <v>3.5726E-3</v>
      </c>
      <c r="CM317" s="25">
        <v>3.2929000000000001E-3</v>
      </c>
      <c r="CN317" s="25">
        <v>3.1749999999999999E-3</v>
      </c>
      <c r="CO317" s="25">
        <v>3.2485000000000001E-3</v>
      </c>
      <c r="CP317" s="25">
        <v>3.3405000000000002E-3</v>
      </c>
      <c r="CQ317" s="25">
        <v>3.6357E-3</v>
      </c>
      <c r="CR317" s="25">
        <v>3.8387999999999999E-3</v>
      </c>
      <c r="CS317" s="25">
        <v>3.3757000000000001E-3</v>
      </c>
      <c r="CT317" s="25">
        <v>2.5953999999999999E-3</v>
      </c>
      <c r="CU317" s="25">
        <v>1.5280999999999999E-3</v>
      </c>
      <c r="CV317" s="25">
        <v>4.6299999999999998E-4</v>
      </c>
      <c r="CW317" s="25">
        <v>1.6430000000000001E-4</v>
      </c>
      <c r="CX317" s="25">
        <v>3.4519999999999999E-4</v>
      </c>
      <c r="CY317" s="25">
        <v>8.7699999999999996E-4</v>
      </c>
      <c r="CZ317" s="25">
        <v>1.4809000000000001E-3</v>
      </c>
      <c r="DA317" s="25">
        <v>1.9342000000000001E-3</v>
      </c>
      <c r="DB317" s="25">
        <v>2.5425000000000001E-3</v>
      </c>
      <c r="DC317" s="25">
        <v>3.4174000000000001E-3</v>
      </c>
      <c r="DD317" s="25">
        <v>4.6397000000000001E-3</v>
      </c>
      <c r="DE317" s="25">
        <v>4.712E-3</v>
      </c>
      <c r="DF317" s="25">
        <v>4.4727999999999999E-3</v>
      </c>
      <c r="DG317" s="25">
        <v>4.0810000000000004E-3</v>
      </c>
      <c r="DH317" s="25">
        <v>3.6223000000000002E-3</v>
      </c>
      <c r="DI317" s="25">
        <v>3.2531999999999999E-3</v>
      </c>
    </row>
    <row r="318" spans="1:113" x14ac:dyDescent="0.25">
      <c r="A318" t="str">
        <f t="shared" si="5"/>
        <v>All_5. Offices, Hotels, Finance, Services_All_All_All_0 to 199.99 kW_44061</v>
      </c>
      <c r="B318" t="s">
        <v>155</v>
      </c>
      <c r="C318" t="s">
        <v>216</v>
      </c>
      <c r="D318" t="s">
        <v>2</v>
      </c>
      <c r="E318" t="s">
        <v>41</v>
      </c>
      <c r="F318" t="s">
        <v>2</v>
      </c>
      <c r="G318" t="s">
        <v>2</v>
      </c>
      <c r="H318" t="s">
        <v>2</v>
      </c>
      <c r="I318" t="s">
        <v>212</v>
      </c>
      <c r="J318" s="11">
        <v>44061</v>
      </c>
      <c r="K318">
        <v>15</v>
      </c>
      <c r="L318">
        <v>18</v>
      </c>
      <c r="M318">
        <v>6077</v>
      </c>
      <c r="N318">
        <v>0</v>
      </c>
      <c r="O318">
        <v>0</v>
      </c>
      <c r="P318">
        <v>0</v>
      </c>
      <c r="Q318">
        <v>0</v>
      </c>
      <c r="R318">
        <v>15.447329999999999</v>
      </c>
      <c r="S318">
        <v>14.88217</v>
      </c>
      <c r="T318">
        <v>14.614990000000001</v>
      </c>
      <c r="U318">
        <v>14.646129999999999</v>
      </c>
      <c r="V318">
        <v>15.08844</v>
      </c>
      <c r="W318">
        <v>16.633459999999999</v>
      </c>
      <c r="X318">
        <v>18.74776</v>
      </c>
      <c r="Y318">
        <v>20.967410000000001</v>
      </c>
      <c r="Z318">
        <v>23.636430000000001</v>
      </c>
      <c r="AA318">
        <v>26.195060000000002</v>
      </c>
      <c r="AB318">
        <v>28.39828</v>
      </c>
      <c r="AC318">
        <v>29.88382</v>
      </c>
      <c r="AD318">
        <v>30.305720000000001</v>
      </c>
      <c r="AE318">
        <v>29.907599999999999</v>
      </c>
      <c r="AF318">
        <v>29.173249999999999</v>
      </c>
      <c r="AG318">
        <v>28.888719999999999</v>
      </c>
      <c r="AH318">
        <v>28.482800000000001</v>
      </c>
      <c r="AI318">
        <v>26.848289999999999</v>
      </c>
      <c r="AJ318">
        <v>23.778020000000001</v>
      </c>
      <c r="AK318">
        <v>22.398769999999999</v>
      </c>
      <c r="AL318">
        <v>21.422989999999999</v>
      </c>
      <c r="AM318">
        <v>19.825600000000001</v>
      </c>
      <c r="AN318">
        <v>17.964659999999999</v>
      </c>
      <c r="AO318">
        <v>16.56953</v>
      </c>
      <c r="AP318">
        <v>72.198800000000006</v>
      </c>
      <c r="AQ318">
        <v>71.907319999999999</v>
      </c>
      <c r="AR318">
        <v>71.883359999999996</v>
      </c>
      <c r="AS318">
        <v>72.09975</v>
      </c>
      <c r="AT318">
        <v>72.424160000000001</v>
      </c>
      <c r="AU318">
        <v>73.11542</v>
      </c>
      <c r="AV318">
        <v>73.571780000000004</v>
      </c>
      <c r="AW318">
        <v>77.480130000000003</v>
      </c>
      <c r="AX318">
        <v>80.707070000000002</v>
      </c>
      <c r="AY318">
        <v>87.286320000000003</v>
      </c>
      <c r="AZ318">
        <v>90.996960000000001</v>
      </c>
      <c r="BA318">
        <v>94.874170000000007</v>
      </c>
      <c r="BB318">
        <v>94.799210000000002</v>
      </c>
      <c r="BC318">
        <v>86.26379</v>
      </c>
      <c r="BD318">
        <v>85.468279999999993</v>
      </c>
      <c r="BE318">
        <v>85.827870000000004</v>
      </c>
      <c r="BF318">
        <v>86.672160000000005</v>
      </c>
      <c r="BG318">
        <v>84.340119999999999</v>
      </c>
      <c r="BH318">
        <v>80.670559999999995</v>
      </c>
      <c r="BI318">
        <v>77.984080000000006</v>
      </c>
      <c r="BJ318">
        <v>76.159090000000006</v>
      </c>
      <c r="BK318">
        <v>75.088359999999994</v>
      </c>
      <c r="BL318">
        <v>74.327889999999996</v>
      </c>
      <c r="BM318">
        <v>73.556759999999997</v>
      </c>
      <c r="BN318">
        <v>-0.30642530000000001</v>
      </c>
      <c r="BO318">
        <v>-0.26029930000000001</v>
      </c>
      <c r="BP318">
        <v>-0.28514060000000002</v>
      </c>
      <c r="BQ318">
        <v>-0.26810460000000003</v>
      </c>
      <c r="BR318">
        <v>-0.25830829999999999</v>
      </c>
      <c r="BS318">
        <v>-9.22988E-2</v>
      </c>
      <c r="BT318">
        <v>0.21083740000000001</v>
      </c>
      <c r="BU318">
        <v>0.28223930000000003</v>
      </c>
      <c r="BV318">
        <v>-5.6108E-3</v>
      </c>
      <c r="BW318">
        <v>-4.3547000000000002E-2</v>
      </c>
      <c r="BX318">
        <v>4.6511E-3</v>
      </c>
      <c r="BY318">
        <v>-4.7257000000000002E-3</v>
      </c>
      <c r="BZ318">
        <v>4.1203000000000004E-3</v>
      </c>
      <c r="CA318">
        <v>0.1231261</v>
      </c>
      <c r="CB318">
        <v>0.2235221</v>
      </c>
      <c r="CC318">
        <v>1.9549799999999999E-2</v>
      </c>
      <c r="CD318">
        <v>-0.1969341</v>
      </c>
      <c r="CE318">
        <v>-0.29347430000000002</v>
      </c>
      <c r="CF318">
        <v>-0.36444140000000003</v>
      </c>
      <c r="CG318">
        <v>-0.56897690000000001</v>
      </c>
      <c r="CH318">
        <v>-0.6257644</v>
      </c>
      <c r="CI318">
        <v>-0.66545339999999997</v>
      </c>
      <c r="CJ318">
        <v>-0.73491969999999995</v>
      </c>
      <c r="CK318">
        <v>-0.65977180000000002</v>
      </c>
      <c r="CL318">
        <v>3.8387E-3</v>
      </c>
      <c r="CM318">
        <v>3.6338E-3</v>
      </c>
      <c r="CN318">
        <v>3.5187999999999999E-3</v>
      </c>
      <c r="CO318">
        <v>3.4613999999999999E-3</v>
      </c>
      <c r="CP318">
        <v>3.5890000000000002E-3</v>
      </c>
      <c r="CQ318">
        <v>4.0691E-3</v>
      </c>
      <c r="CR318">
        <v>4.5055E-3</v>
      </c>
      <c r="CS318">
        <v>3.5744000000000001E-3</v>
      </c>
      <c r="CT318">
        <v>2.4294999999999998E-3</v>
      </c>
      <c r="CU318">
        <v>1.1552999999999999E-3</v>
      </c>
      <c r="CV318" s="25">
        <v>3.232E-4</v>
      </c>
      <c r="CW318" s="25">
        <v>1.144E-4</v>
      </c>
      <c r="CX318" s="25">
        <v>2.9619999999999999E-4</v>
      </c>
      <c r="CY318">
        <v>8.3620000000000005E-4</v>
      </c>
      <c r="CZ318">
        <v>1.508E-3</v>
      </c>
      <c r="DA318">
        <v>2.2431E-3</v>
      </c>
      <c r="DB318">
        <v>3.2672999999999999E-3</v>
      </c>
      <c r="DC318">
        <v>4.9559000000000001E-3</v>
      </c>
      <c r="DD318">
        <v>6.7751E-3</v>
      </c>
      <c r="DE318">
        <v>6.816E-3</v>
      </c>
      <c r="DF318">
        <v>6.4136999999999996E-3</v>
      </c>
      <c r="DG318">
        <v>5.9138000000000003E-3</v>
      </c>
      <c r="DH318">
        <v>5.1571000000000004E-3</v>
      </c>
      <c r="DI318">
        <v>4.3975000000000004E-3</v>
      </c>
    </row>
    <row r="319" spans="1:113" x14ac:dyDescent="0.25">
      <c r="A319" t="str">
        <f t="shared" si="5"/>
        <v>All_5. Offices, Hotels, Finance, Services_All_All_All_0 to 199.99 kW_44062</v>
      </c>
      <c r="B319" t="s">
        <v>155</v>
      </c>
      <c r="C319" t="s">
        <v>216</v>
      </c>
      <c r="D319" t="s">
        <v>2</v>
      </c>
      <c r="E319" t="s">
        <v>41</v>
      </c>
      <c r="F319" t="s">
        <v>2</v>
      </c>
      <c r="G319" t="s">
        <v>2</v>
      </c>
      <c r="H319" t="s">
        <v>2</v>
      </c>
      <c r="I319" t="s">
        <v>212</v>
      </c>
      <c r="J319" s="11">
        <v>44062</v>
      </c>
      <c r="K319">
        <v>15</v>
      </c>
      <c r="L319">
        <v>18</v>
      </c>
      <c r="M319">
        <v>6079</v>
      </c>
      <c r="N319">
        <v>0</v>
      </c>
      <c r="O319">
        <v>0</v>
      </c>
      <c r="P319">
        <v>0</v>
      </c>
      <c r="Q319">
        <v>0</v>
      </c>
      <c r="R319">
        <v>15.689769999999999</v>
      </c>
      <c r="S319">
        <v>15.12384</v>
      </c>
      <c r="T319">
        <v>14.88528</v>
      </c>
      <c r="U319">
        <v>14.88649</v>
      </c>
      <c r="V319">
        <v>15.289020000000001</v>
      </c>
      <c r="W319">
        <v>16.71555</v>
      </c>
      <c r="X319">
        <v>18.66676</v>
      </c>
      <c r="Y319">
        <v>20.850539999999999</v>
      </c>
      <c r="Z319">
        <v>23.56108</v>
      </c>
      <c r="AA319">
        <v>26.021650000000001</v>
      </c>
      <c r="AB319">
        <v>27.84487</v>
      </c>
      <c r="AC319">
        <v>28.837710000000001</v>
      </c>
      <c r="AD319">
        <v>29.150130000000001</v>
      </c>
      <c r="AE319">
        <v>29.267440000000001</v>
      </c>
      <c r="AF319">
        <v>29.298780000000001</v>
      </c>
      <c r="AG319">
        <v>29.076799999999999</v>
      </c>
      <c r="AH319">
        <v>28.541989999999998</v>
      </c>
      <c r="AI319">
        <v>27.143160000000002</v>
      </c>
      <c r="AJ319">
        <v>24.214580000000002</v>
      </c>
      <c r="AK319">
        <v>22.62677</v>
      </c>
      <c r="AL319">
        <v>21.521170000000001</v>
      </c>
      <c r="AM319">
        <v>19.99661</v>
      </c>
      <c r="AN319">
        <v>18.065280000000001</v>
      </c>
      <c r="AO319">
        <v>16.623819999999998</v>
      </c>
      <c r="AP319">
        <v>73.429199999999994</v>
      </c>
      <c r="AQ319">
        <v>73.223439999999997</v>
      </c>
      <c r="AR319">
        <v>73.283850000000001</v>
      </c>
      <c r="AS319">
        <v>72.209819999999993</v>
      </c>
      <c r="AT319">
        <v>72.289280000000005</v>
      </c>
      <c r="AU319">
        <v>71.736609999999999</v>
      </c>
      <c r="AV319">
        <v>72.429990000000004</v>
      </c>
      <c r="AW319">
        <v>76.233320000000006</v>
      </c>
      <c r="AX319">
        <v>81.030940000000001</v>
      </c>
      <c r="AY319">
        <v>84.765730000000005</v>
      </c>
      <c r="AZ319">
        <v>87.862430000000003</v>
      </c>
      <c r="BA319">
        <v>89.463350000000005</v>
      </c>
      <c r="BB319">
        <v>88.36636</v>
      </c>
      <c r="BC319">
        <v>88.653760000000005</v>
      </c>
      <c r="BD319">
        <v>87.622860000000003</v>
      </c>
      <c r="BE319">
        <v>87.82687</v>
      </c>
      <c r="BF319">
        <v>87.310140000000004</v>
      </c>
      <c r="BG319">
        <v>85.258030000000005</v>
      </c>
      <c r="BH319">
        <v>79.701970000000003</v>
      </c>
      <c r="BI319">
        <v>76.397260000000003</v>
      </c>
      <c r="BJ319">
        <v>75.1143</v>
      </c>
      <c r="BK319">
        <v>74.735979999999998</v>
      </c>
      <c r="BL319">
        <v>73.445210000000003</v>
      </c>
      <c r="BM319">
        <v>73.230180000000004</v>
      </c>
      <c r="BN319">
        <v>-0.41507270000000002</v>
      </c>
      <c r="BO319">
        <v>-0.37694949999999999</v>
      </c>
      <c r="BP319">
        <v>-0.39644230000000003</v>
      </c>
      <c r="BQ319">
        <v>-0.31432110000000002</v>
      </c>
      <c r="BR319">
        <v>-0.25795380000000001</v>
      </c>
      <c r="BS319">
        <v>-3.7980199999999999E-2</v>
      </c>
      <c r="BT319">
        <v>0.2238733</v>
      </c>
      <c r="BU319">
        <v>0.2450223</v>
      </c>
      <c r="BV319">
        <v>-2.2365699999999999E-2</v>
      </c>
      <c r="BW319">
        <v>-9.3035699999999999E-2</v>
      </c>
      <c r="BX319">
        <v>-5.6791999999999997E-3</v>
      </c>
      <c r="BY319">
        <v>1.6983700000000001E-2</v>
      </c>
      <c r="BZ319">
        <v>4.5704300000000003E-2</v>
      </c>
      <c r="CA319">
        <v>0.1074215</v>
      </c>
      <c r="CB319">
        <v>0.17376710000000001</v>
      </c>
      <c r="CC319">
        <v>-2.4592099999999999E-2</v>
      </c>
      <c r="CD319">
        <v>-0.21710850000000001</v>
      </c>
      <c r="CE319">
        <v>-0.3501416</v>
      </c>
      <c r="CF319">
        <v>-0.33092090000000002</v>
      </c>
      <c r="CG319">
        <v>-0.44315359999999998</v>
      </c>
      <c r="CH319">
        <v>-0.54883059999999995</v>
      </c>
      <c r="CI319">
        <v>-0.59970400000000001</v>
      </c>
      <c r="CJ319">
        <v>-0.56316960000000005</v>
      </c>
      <c r="CK319">
        <v>-0.56791700000000001</v>
      </c>
      <c r="CL319">
        <v>3.2404999999999999E-3</v>
      </c>
      <c r="CM319">
        <v>3.0441999999999999E-3</v>
      </c>
      <c r="CN319">
        <v>2.9700999999999998E-3</v>
      </c>
      <c r="CO319">
        <v>2.8276999999999998E-3</v>
      </c>
      <c r="CP319">
        <v>2.8815999999999998E-3</v>
      </c>
      <c r="CQ319">
        <v>3.2152000000000001E-3</v>
      </c>
      <c r="CR319">
        <v>3.5447999999999999E-3</v>
      </c>
      <c r="CS319">
        <v>2.8663E-3</v>
      </c>
      <c r="CT319">
        <v>2.1259999999999999E-3</v>
      </c>
      <c r="CU319">
        <v>1.0717999999999999E-3</v>
      </c>
      <c r="CV319" s="25">
        <v>3.0640000000000002E-4</v>
      </c>
      <c r="CW319" s="25">
        <v>1.1739999999999999E-4</v>
      </c>
      <c r="CX319" s="25">
        <v>2.8630000000000002E-4</v>
      </c>
      <c r="CY319">
        <v>7.3450000000000002E-4</v>
      </c>
      <c r="CZ319">
        <v>1.3346E-3</v>
      </c>
      <c r="DA319">
        <v>1.9001000000000001E-3</v>
      </c>
      <c r="DB319">
        <v>3.0106999999999998E-3</v>
      </c>
      <c r="DC319">
        <v>4.1488000000000002E-3</v>
      </c>
      <c r="DD319">
        <v>5.6915000000000004E-3</v>
      </c>
      <c r="DE319">
        <v>5.8471E-3</v>
      </c>
      <c r="DF319">
        <v>5.4339000000000002E-3</v>
      </c>
      <c r="DG319">
        <v>5.0137999999999997E-3</v>
      </c>
      <c r="DH319">
        <v>4.2027999999999996E-3</v>
      </c>
      <c r="DI319">
        <v>3.6323000000000002E-3</v>
      </c>
    </row>
    <row r="320" spans="1:113" x14ac:dyDescent="0.25">
      <c r="A320" t="str">
        <f t="shared" si="5"/>
        <v>All_5. Offices, Hotels, Finance, Services_All_All_All_0 to 199.99 kW_44063</v>
      </c>
      <c r="B320" t="s">
        <v>155</v>
      </c>
      <c r="C320" t="s">
        <v>216</v>
      </c>
      <c r="D320" t="s">
        <v>2</v>
      </c>
      <c r="E320" t="s">
        <v>41</v>
      </c>
      <c r="F320" t="s">
        <v>2</v>
      </c>
      <c r="G320" t="s">
        <v>2</v>
      </c>
      <c r="H320" t="s">
        <v>2</v>
      </c>
      <c r="I320" t="s">
        <v>212</v>
      </c>
      <c r="J320" s="11">
        <v>44063</v>
      </c>
      <c r="K320">
        <v>15</v>
      </c>
      <c r="L320">
        <v>18</v>
      </c>
      <c r="M320">
        <v>6082</v>
      </c>
      <c r="N320">
        <v>0</v>
      </c>
      <c r="O320">
        <v>0</v>
      </c>
      <c r="P320">
        <v>0</v>
      </c>
      <c r="Q320">
        <v>0</v>
      </c>
      <c r="R320">
        <v>15.66719</v>
      </c>
      <c r="S320">
        <v>15.118029999999999</v>
      </c>
      <c r="T320">
        <v>14.833780000000001</v>
      </c>
      <c r="U320">
        <v>14.8354</v>
      </c>
      <c r="V320">
        <v>15.29064</v>
      </c>
      <c r="W320">
        <v>16.759</v>
      </c>
      <c r="X320">
        <v>18.67661</v>
      </c>
      <c r="Y320">
        <v>20.571549999999998</v>
      </c>
      <c r="Z320">
        <v>23.147880000000001</v>
      </c>
      <c r="AA320">
        <v>25.761399999999998</v>
      </c>
      <c r="AB320">
        <v>27.527519999999999</v>
      </c>
      <c r="AC320">
        <v>28.423660000000002</v>
      </c>
      <c r="AD320">
        <v>29.010819999999999</v>
      </c>
      <c r="AE320">
        <v>29.478629999999999</v>
      </c>
      <c r="AF320">
        <v>29.556360000000002</v>
      </c>
      <c r="AG320">
        <v>29.161629999999999</v>
      </c>
      <c r="AH320">
        <v>28.05031</v>
      </c>
      <c r="AI320">
        <v>26.242460000000001</v>
      </c>
      <c r="AJ320">
        <v>23.378360000000001</v>
      </c>
      <c r="AK320">
        <v>22.155249999999999</v>
      </c>
      <c r="AL320">
        <v>21.136220000000002</v>
      </c>
      <c r="AM320">
        <v>19.58831</v>
      </c>
      <c r="AN320">
        <v>17.754390000000001</v>
      </c>
      <c r="AO320">
        <v>16.330089999999998</v>
      </c>
      <c r="AP320">
        <v>72.558700000000002</v>
      </c>
      <c r="AQ320">
        <v>71.728110000000001</v>
      </c>
      <c r="AR320">
        <v>71.669669999999996</v>
      </c>
      <c r="AS320">
        <v>72.167299999999997</v>
      </c>
      <c r="AT320">
        <v>71.290350000000004</v>
      </c>
      <c r="AU320">
        <v>71.800510000000003</v>
      </c>
      <c r="AV320">
        <v>72.137469999999993</v>
      </c>
      <c r="AW320">
        <v>74.156720000000007</v>
      </c>
      <c r="AX320">
        <v>78.320949999999996</v>
      </c>
      <c r="AY320">
        <v>83.682980000000001</v>
      </c>
      <c r="AZ320">
        <v>86.364620000000002</v>
      </c>
      <c r="BA320">
        <v>87.103300000000004</v>
      </c>
      <c r="BB320">
        <v>89.298169999999999</v>
      </c>
      <c r="BC320">
        <v>91.056849999999997</v>
      </c>
      <c r="BD320">
        <v>90.366900000000001</v>
      </c>
      <c r="BE320">
        <v>86.210859999999997</v>
      </c>
      <c r="BF320">
        <v>80.430179999999993</v>
      </c>
      <c r="BG320">
        <v>78.200090000000003</v>
      </c>
      <c r="BH320">
        <v>76.479969999999994</v>
      </c>
      <c r="BI320">
        <v>75.197239999999994</v>
      </c>
      <c r="BJ320">
        <v>73.187899999999999</v>
      </c>
      <c r="BK320">
        <v>72.717590000000001</v>
      </c>
      <c r="BL320">
        <v>72.274230000000003</v>
      </c>
      <c r="BM320">
        <v>71.512230000000002</v>
      </c>
      <c r="BN320">
        <v>-0.32682480000000003</v>
      </c>
      <c r="BO320">
        <v>-0.26151760000000002</v>
      </c>
      <c r="BP320">
        <v>-0.27335330000000002</v>
      </c>
      <c r="BQ320">
        <v>-0.31652629999999998</v>
      </c>
      <c r="BR320">
        <v>-0.21701239999999999</v>
      </c>
      <c r="BS320">
        <v>-3.11378E-2</v>
      </c>
      <c r="BT320">
        <v>0.23206879999999999</v>
      </c>
      <c r="BU320">
        <v>0.18772929999999999</v>
      </c>
      <c r="BV320">
        <v>-8.8421700000000006E-2</v>
      </c>
      <c r="BW320">
        <v>-0.10966049999999999</v>
      </c>
      <c r="BX320">
        <v>-1.33016E-2</v>
      </c>
      <c r="BY320">
        <v>2.26822E-2</v>
      </c>
      <c r="BZ320">
        <v>3.5676300000000001E-2</v>
      </c>
      <c r="CA320">
        <v>6.0059399999999999E-2</v>
      </c>
      <c r="CB320">
        <v>0.1132528</v>
      </c>
      <c r="CC320">
        <v>2.6994899999999999E-2</v>
      </c>
      <c r="CD320">
        <v>-3.7773599999999997E-2</v>
      </c>
      <c r="CE320">
        <v>-9.3023599999999998E-2</v>
      </c>
      <c r="CF320">
        <v>-8.7745600000000007E-2</v>
      </c>
      <c r="CG320">
        <v>-0.3524178</v>
      </c>
      <c r="CH320">
        <v>-0.3963624</v>
      </c>
      <c r="CI320">
        <v>-0.420348</v>
      </c>
      <c r="CJ320">
        <v>-0.44538729999999999</v>
      </c>
      <c r="CK320">
        <v>-0.4467817</v>
      </c>
      <c r="CL320">
        <v>3.0222999999999999E-3</v>
      </c>
      <c r="CM320">
        <v>2.8517E-3</v>
      </c>
      <c r="CN320">
        <v>2.7382000000000001E-3</v>
      </c>
      <c r="CO320">
        <v>2.6679E-3</v>
      </c>
      <c r="CP320">
        <v>2.7391E-3</v>
      </c>
      <c r="CQ320">
        <v>3.0385E-3</v>
      </c>
      <c r="CR320">
        <v>3.3302000000000002E-3</v>
      </c>
      <c r="CS320">
        <v>2.7525000000000002E-3</v>
      </c>
      <c r="CT320">
        <v>2.0363E-3</v>
      </c>
      <c r="CU320">
        <v>1.0422000000000001E-3</v>
      </c>
      <c r="CV320" s="25">
        <v>3.0870000000000002E-4</v>
      </c>
      <c r="CW320" s="25">
        <v>1.165E-4</v>
      </c>
      <c r="CX320" s="25">
        <v>2.7280000000000002E-4</v>
      </c>
      <c r="CY320">
        <v>6.8369999999999998E-4</v>
      </c>
      <c r="CZ320">
        <v>1.2731000000000001E-3</v>
      </c>
      <c r="DA320">
        <v>2.0720999999999999E-3</v>
      </c>
      <c r="DB320">
        <v>3.0397000000000002E-3</v>
      </c>
      <c r="DC320">
        <v>4.3832999999999997E-3</v>
      </c>
      <c r="DD320">
        <v>5.7435000000000003E-3</v>
      </c>
      <c r="DE320">
        <v>5.6246999999999998E-3</v>
      </c>
      <c r="DF320">
        <v>5.2897999999999999E-3</v>
      </c>
      <c r="DG320">
        <v>4.9306000000000003E-3</v>
      </c>
      <c r="DH320">
        <v>4.1374000000000003E-3</v>
      </c>
      <c r="DI320">
        <v>3.5899999999999999E-3</v>
      </c>
    </row>
    <row r="321" spans="1:113" x14ac:dyDescent="0.25">
      <c r="A321" t="str">
        <f t="shared" si="5"/>
        <v>All_5. Offices, Hotels, Finance, Services_All_All_All_0 to 199.99 kW_44079</v>
      </c>
      <c r="B321" t="s">
        <v>155</v>
      </c>
      <c r="C321" t="s">
        <v>216</v>
      </c>
      <c r="D321" t="s">
        <v>2</v>
      </c>
      <c r="E321" t="s">
        <v>41</v>
      </c>
      <c r="F321" t="s">
        <v>2</v>
      </c>
      <c r="G321" t="s">
        <v>2</v>
      </c>
      <c r="H321" t="s">
        <v>2</v>
      </c>
      <c r="I321" t="s">
        <v>212</v>
      </c>
      <c r="J321" s="11">
        <v>44079</v>
      </c>
      <c r="K321">
        <v>15</v>
      </c>
      <c r="L321">
        <v>18</v>
      </c>
      <c r="M321">
        <v>6119</v>
      </c>
      <c r="N321">
        <v>0</v>
      </c>
      <c r="O321">
        <v>0</v>
      </c>
      <c r="P321">
        <v>0</v>
      </c>
      <c r="Q321">
        <v>0</v>
      </c>
      <c r="R321">
        <v>15.365349999999999</v>
      </c>
      <c r="S321">
        <v>14.72419</v>
      </c>
      <c r="T321">
        <v>14.21439</v>
      </c>
      <c r="U321">
        <v>14.04712</v>
      </c>
      <c r="V321">
        <v>14.28472</v>
      </c>
      <c r="W321">
        <v>14.96894</v>
      </c>
      <c r="X321">
        <v>15.610889999999999</v>
      </c>
      <c r="Y321">
        <v>16.656829999999999</v>
      </c>
      <c r="Z321">
        <v>19.110980000000001</v>
      </c>
      <c r="AA321">
        <v>21.780570000000001</v>
      </c>
      <c r="AB321">
        <v>23.8675</v>
      </c>
      <c r="AC321">
        <v>25.48602</v>
      </c>
      <c r="AD321">
        <v>26.263470000000002</v>
      </c>
      <c r="AE321">
        <v>26.178280000000001</v>
      </c>
      <c r="AF321">
        <v>26.09845</v>
      </c>
      <c r="AG321">
        <v>25.999469999999999</v>
      </c>
      <c r="AH321">
        <v>25.851929999999999</v>
      </c>
      <c r="AI321">
        <v>25.14959</v>
      </c>
      <c r="AJ321">
        <v>24.17435</v>
      </c>
      <c r="AK321">
        <v>23.68065</v>
      </c>
      <c r="AL321">
        <v>22.709099999999999</v>
      </c>
      <c r="AM321">
        <v>21.301549999999999</v>
      </c>
      <c r="AN321">
        <v>19.494350000000001</v>
      </c>
      <c r="AO321">
        <v>17.784420000000001</v>
      </c>
      <c r="AP321">
        <v>71.394900000000007</v>
      </c>
      <c r="AQ321">
        <v>70.92116</v>
      </c>
      <c r="AR321">
        <v>70.3506</v>
      </c>
      <c r="AS321">
        <v>69.860240000000005</v>
      </c>
      <c r="AT321">
        <v>70.465580000000003</v>
      </c>
      <c r="AU321">
        <v>70.114109999999997</v>
      </c>
      <c r="AV321">
        <v>70.561599999999999</v>
      </c>
      <c r="AW321">
        <v>74.803340000000006</v>
      </c>
      <c r="AX321">
        <v>81.228890000000007</v>
      </c>
      <c r="AY321">
        <v>87.143829999999994</v>
      </c>
      <c r="AZ321">
        <v>94.786389999999997</v>
      </c>
      <c r="BA321">
        <v>98.281620000000004</v>
      </c>
      <c r="BB321">
        <v>99.904399999999995</v>
      </c>
      <c r="BC321">
        <v>101.49809999999999</v>
      </c>
      <c r="BD321">
        <v>100.45659999999999</v>
      </c>
      <c r="BE321">
        <v>99.387010000000004</v>
      </c>
      <c r="BF321">
        <v>98.166110000000003</v>
      </c>
      <c r="BG321">
        <v>93.89349</v>
      </c>
      <c r="BH321">
        <v>90.280339999999995</v>
      </c>
      <c r="BI321">
        <v>86.197829999999996</v>
      </c>
      <c r="BJ321">
        <v>83.434629999999999</v>
      </c>
      <c r="BK321">
        <v>79.572760000000002</v>
      </c>
      <c r="BL321">
        <v>78.747889999999998</v>
      </c>
      <c r="BM321">
        <v>77.399289999999993</v>
      </c>
      <c r="BN321">
        <v>-0.216978</v>
      </c>
      <c r="BO321">
        <v>-0.1783139</v>
      </c>
      <c r="BP321">
        <v>-0.1551256</v>
      </c>
      <c r="BQ321">
        <v>-0.14297319999999999</v>
      </c>
      <c r="BR321">
        <v>-0.11300209999999999</v>
      </c>
      <c r="BS321">
        <v>1.0444500000000001E-2</v>
      </c>
      <c r="BT321">
        <v>0.26201790000000003</v>
      </c>
      <c r="BU321">
        <v>0.2230676</v>
      </c>
      <c r="BV321">
        <v>2.19489E-2</v>
      </c>
      <c r="BW321">
        <v>-2.3933699999999999E-2</v>
      </c>
      <c r="BX321">
        <v>1.78221E-2</v>
      </c>
      <c r="BY321">
        <v>-1.52394E-2</v>
      </c>
      <c r="BZ321">
        <v>-2.7237000000000001E-2</v>
      </c>
      <c r="CA321">
        <v>-9.5439899999999994E-2</v>
      </c>
      <c r="CB321">
        <v>-0.133358</v>
      </c>
      <c r="CC321">
        <v>-0.30968560000000001</v>
      </c>
      <c r="CD321">
        <v>-0.5415584</v>
      </c>
      <c r="CE321">
        <v>-0.75174019999999997</v>
      </c>
      <c r="CF321">
        <v>-1.143559</v>
      </c>
      <c r="CG321">
        <v>-1.2798929999999999</v>
      </c>
      <c r="CH321">
        <v>-1.4362060000000001</v>
      </c>
      <c r="CI321">
        <v>-1.384585</v>
      </c>
      <c r="CJ321">
        <v>-1.3242700000000001</v>
      </c>
      <c r="CK321">
        <v>-1.185303</v>
      </c>
      <c r="CL321" s="25">
        <v>3.431E-3</v>
      </c>
      <c r="CM321" s="25">
        <v>3.1700000000000001E-3</v>
      </c>
      <c r="CN321" s="25">
        <v>3.0205000000000002E-3</v>
      </c>
      <c r="CO321" s="25">
        <v>2.9326000000000001E-3</v>
      </c>
      <c r="CP321" s="25">
        <v>2.9304999999999999E-3</v>
      </c>
      <c r="CQ321" s="25">
        <v>3.1177000000000002E-3</v>
      </c>
      <c r="CR321" s="25">
        <v>3.5617000000000001E-3</v>
      </c>
      <c r="CS321" s="25">
        <v>2.9437999999999999E-3</v>
      </c>
      <c r="CT321" s="25">
        <v>2.2198000000000001E-3</v>
      </c>
      <c r="CU321" s="25">
        <v>1.1839999999999999E-3</v>
      </c>
      <c r="CV321" s="25">
        <v>3.5730000000000001E-4</v>
      </c>
      <c r="CW321" s="25">
        <v>1.2219999999999999E-4</v>
      </c>
      <c r="CX321" s="25">
        <v>3.4420000000000002E-4</v>
      </c>
      <c r="CY321" s="25">
        <v>1.2271000000000001E-3</v>
      </c>
      <c r="CZ321" s="25">
        <v>2.0779000000000001E-3</v>
      </c>
      <c r="DA321" s="25">
        <v>3.0098E-3</v>
      </c>
      <c r="DB321" s="25">
        <v>4.2979999999999997E-3</v>
      </c>
      <c r="DC321" s="25">
        <v>5.7293999999999999E-3</v>
      </c>
      <c r="DD321" s="25">
        <v>7.0020999999999998E-3</v>
      </c>
      <c r="DE321" s="25">
        <v>7.3192999999999999E-3</v>
      </c>
      <c r="DF321" s="25">
        <v>6.7042999999999998E-3</v>
      </c>
      <c r="DG321" s="25">
        <v>6.1389000000000001E-3</v>
      </c>
      <c r="DH321" s="25">
        <v>5.7913000000000001E-3</v>
      </c>
      <c r="DI321" s="25">
        <v>4.9550999999999996E-3</v>
      </c>
    </row>
    <row r="322" spans="1:113" x14ac:dyDescent="0.25">
      <c r="A322" t="str">
        <f t="shared" si="5"/>
        <v>All_5. Offices, Hotels, Finance, Services_All_All_All_0 to 199.99 kW_44080</v>
      </c>
      <c r="B322" t="s">
        <v>155</v>
      </c>
      <c r="C322" t="s">
        <v>216</v>
      </c>
      <c r="D322" t="s">
        <v>2</v>
      </c>
      <c r="E322" t="s">
        <v>41</v>
      </c>
      <c r="F322" t="s">
        <v>2</v>
      </c>
      <c r="G322" t="s">
        <v>2</v>
      </c>
      <c r="H322" t="s">
        <v>2</v>
      </c>
      <c r="I322" t="s">
        <v>212</v>
      </c>
      <c r="J322" s="11">
        <v>44080</v>
      </c>
      <c r="K322">
        <v>15</v>
      </c>
      <c r="L322">
        <v>18</v>
      </c>
      <c r="M322">
        <v>6119</v>
      </c>
      <c r="N322">
        <v>0</v>
      </c>
      <c r="O322">
        <v>0</v>
      </c>
      <c r="P322">
        <v>0</v>
      </c>
      <c r="Q322">
        <v>0</v>
      </c>
      <c r="R322">
        <v>16.549109999999999</v>
      </c>
      <c r="S322">
        <v>15.786390000000001</v>
      </c>
      <c r="T322">
        <v>15.2423</v>
      </c>
      <c r="U322">
        <v>14.95621</v>
      </c>
      <c r="V322">
        <v>15.04838</v>
      </c>
      <c r="W322">
        <v>15.384840000000001</v>
      </c>
      <c r="X322">
        <v>15.82038</v>
      </c>
      <c r="Y322">
        <v>16.419129999999999</v>
      </c>
      <c r="Z322">
        <v>18.565539999999999</v>
      </c>
      <c r="AA322">
        <v>21.115960000000001</v>
      </c>
      <c r="AB322">
        <v>23.18009</v>
      </c>
      <c r="AC322">
        <v>24.53678</v>
      </c>
      <c r="AD322">
        <v>25.098140000000001</v>
      </c>
      <c r="AE322">
        <v>25.445889999999999</v>
      </c>
      <c r="AF322">
        <v>25.690899999999999</v>
      </c>
      <c r="AG322">
        <v>25.607900000000001</v>
      </c>
      <c r="AH322">
        <v>25.260459999999998</v>
      </c>
      <c r="AI322">
        <v>24.58942</v>
      </c>
      <c r="AJ322">
        <v>23.57077</v>
      </c>
      <c r="AK322">
        <v>23.186129999999999</v>
      </c>
      <c r="AL322">
        <v>22.192730000000001</v>
      </c>
      <c r="AM322">
        <v>20.864039999999999</v>
      </c>
      <c r="AN322">
        <v>19.12276</v>
      </c>
      <c r="AO322">
        <v>17.607240000000001</v>
      </c>
      <c r="AP322">
        <v>76.789199999999994</v>
      </c>
      <c r="AQ322">
        <v>75.88758</v>
      </c>
      <c r="AR322">
        <v>73.782709999999994</v>
      </c>
      <c r="AS322">
        <v>73.899469999999994</v>
      </c>
      <c r="AT322">
        <v>74.174930000000003</v>
      </c>
      <c r="AU322">
        <v>74.210909999999998</v>
      </c>
      <c r="AV322">
        <v>74.557850000000002</v>
      </c>
      <c r="AW322">
        <v>82.243290000000002</v>
      </c>
      <c r="AX322">
        <v>88.776889999999995</v>
      </c>
      <c r="AY322">
        <v>96.414760000000001</v>
      </c>
      <c r="AZ322">
        <v>102.18899999999999</v>
      </c>
      <c r="BA322">
        <v>103.89100000000001</v>
      </c>
      <c r="BB322">
        <v>103.6962</v>
      </c>
      <c r="BC322">
        <v>104.9115</v>
      </c>
      <c r="BD322">
        <v>103.7589</v>
      </c>
      <c r="BE322">
        <v>101.36790000000001</v>
      </c>
      <c r="BF322">
        <v>97.346010000000007</v>
      </c>
      <c r="BG322">
        <v>93.506290000000007</v>
      </c>
      <c r="BH322">
        <v>86.855279999999993</v>
      </c>
      <c r="BI322">
        <v>82.390720000000002</v>
      </c>
      <c r="BJ322">
        <v>79.172709999999995</v>
      </c>
      <c r="BK322">
        <v>77.458600000000004</v>
      </c>
      <c r="BL322">
        <v>75.876260000000002</v>
      </c>
      <c r="BM322">
        <v>74.025149999999996</v>
      </c>
      <c r="BN322">
        <v>-1.0252110000000001</v>
      </c>
      <c r="BO322">
        <v>-0.92821989999999999</v>
      </c>
      <c r="BP322">
        <v>-0.81228250000000002</v>
      </c>
      <c r="BQ322">
        <v>-0.78230889999999997</v>
      </c>
      <c r="BR322">
        <v>-0.77888919999999995</v>
      </c>
      <c r="BS322">
        <v>-0.46970319999999999</v>
      </c>
      <c r="BT322">
        <v>-0.14034630000000001</v>
      </c>
      <c r="BU322">
        <v>0.25842270000000001</v>
      </c>
      <c r="BV322">
        <v>0.22563810000000001</v>
      </c>
      <c r="BW322">
        <v>0.1215852</v>
      </c>
      <c r="BX322">
        <v>7.4421899999999999E-2</v>
      </c>
      <c r="BY322">
        <v>-6.3363699999999995E-2</v>
      </c>
      <c r="BZ322">
        <v>-7.7114000000000002E-2</v>
      </c>
      <c r="CA322">
        <v>-0.26591290000000001</v>
      </c>
      <c r="CB322">
        <v>-0.49081459999999999</v>
      </c>
      <c r="CC322">
        <v>-0.6461422</v>
      </c>
      <c r="CD322">
        <v>-0.77140660000000005</v>
      </c>
      <c r="CE322">
        <v>-0.97903510000000005</v>
      </c>
      <c r="CF322">
        <v>-1.1278109999999999</v>
      </c>
      <c r="CG322">
        <v>-1.1542220000000001</v>
      </c>
      <c r="CH322">
        <v>-1.2277670000000001</v>
      </c>
      <c r="CI322">
        <v>-1.2880910000000001</v>
      </c>
      <c r="CJ322">
        <v>-1.2330239999999999</v>
      </c>
      <c r="CK322">
        <v>-1.081248</v>
      </c>
      <c r="CL322" s="25">
        <v>4.4187000000000002E-3</v>
      </c>
      <c r="CM322" s="25">
        <v>4.0214999999999999E-3</v>
      </c>
      <c r="CN322" s="25">
        <v>3.6495E-3</v>
      </c>
      <c r="CO322" s="25">
        <v>3.4564000000000001E-3</v>
      </c>
      <c r="CP322" s="25">
        <v>3.4085000000000001E-3</v>
      </c>
      <c r="CQ322" s="25">
        <v>3.3976000000000002E-3</v>
      </c>
      <c r="CR322" s="25">
        <v>3.9481000000000004E-3</v>
      </c>
      <c r="CS322" s="25">
        <v>3.7723000000000001E-3</v>
      </c>
      <c r="CT322" s="25">
        <v>2.8953E-3</v>
      </c>
      <c r="CU322" s="25">
        <v>1.7122999999999999E-3</v>
      </c>
      <c r="CV322" s="25">
        <v>5.5170000000000002E-4</v>
      </c>
      <c r="CW322" s="25">
        <v>1.85E-4</v>
      </c>
      <c r="CX322" s="25">
        <v>5.0199999999999995E-4</v>
      </c>
      <c r="CY322" s="25">
        <v>1.4905000000000001E-3</v>
      </c>
      <c r="CZ322" s="25">
        <v>2.4386999999999998E-3</v>
      </c>
      <c r="DA322" s="25">
        <v>3.2253999999999998E-3</v>
      </c>
      <c r="DB322" s="25">
        <v>4.2205000000000003E-3</v>
      </c>
      <c r="DC322" s="25">
        <v>5.4178000000000004E-3</v>
      </c>
      <c r="DD322" s="25">
        <v>5.8374999999999998E-3</v>
      </c>
      <c r="DE322" s="25">
        <v>5.7765999999999998E-3</v>
      </c>
      <c r="DF322" s="25">
        <v>5.2608000000000004E-3</v>
      </c>
      <c r="DG322" s="25">
        <v>4.9946000000000001E-3</v>
      </c>
      <c r="DH322" s="25">
        <v>4.4926999999999996E-3</v>
      </c>
      <c r="DI322" s="25">
        <v>3.7767999999999999E-3</v>
      </c>
    </row>
    <row r="323" spans="1:113" x14ac:dyDescent="0.25">
      <c r="A323" t="str">
        <f t="shared" si="5"/>
        <v>All_5. Offices, Hotels, Finance, Services_All_All_All_0 to 199.99 kW_44081</v>
      </c>
      <c r="B323" t="s">
        <v>155</v>
      </c>
      <c r="C323" t="s">
        <v>216</v>
      </c>
      <c r="D323" t="s">
        <v>2</v>
      </c>
      <c r="E323" t="s">
        <v>41</v>
      </c>
      <c r="F323" t="s">
        <v>2</v>
      </c>
      <c r="G323" t="s">
        <v>2</v>
      </c>
      <c r="H323" t="s">
        <v>2</v>
      </c>
      <c r="I323" t="s">
        <v>212</v>
      </c>
      <c r="J323" s="11">
        <v>44081</v>
      </c>
      <c r="K323">
        <v>15</v>
      </c>
      <c r="L323">
        <v>18</v>
      </c>
      <c r="M323">
        <v>6119</v>
      </c>
      <c r="N323">
        <v>0</v>
      </c>
      <c r="O323">
        <v>0</v>
      </c>
      <c r="P323">
        <v>0</v>
      </c>
      <c r="Q323">
        <v>0</v>
      </c>
      <c r="R323">
        <v>16.50459</v>
      </c>
      <c r="S323">
        <v>15.748950000000001</v>
      </c>
      <c r="T323">
        <v>15.2507</v>
      </c>
      <c r="U323">
        <v>15.07582</v>
      </c>
      <c r="V323">
        <v>15.40413</v>
      </c>
      <c r="W323">
        <v>16.35209</v>
      </c>
      <c r="X323">
        <v>17.616900000000001</v>
      </c>
      <c r="Y323">
        <v>18.254570000000001</v>
      </c>
      <c r="Z323">
        <v>19.589179999999999</v>
      </c>
      <c r="AA323">
        <v>21.180319999999998</v>
      </c>
      <c r="AB323">
        <v>22.540369999999999</v>
      </c>
      <c r="AC323">
        <v>23.40354</v>
      </c>
      <c r="AD323">
        <v>23.78875</v>
      </c>
      <c r="AE323">
        <v>23.819459999999999</v>
      </c>
      <c r="AF323">
        <v>23.671810000000001</v>
      </c>
      <c r="AG323">
        <v>23.431229999999999</v>
      </c>
      <c r="AH323">
        <v>23.015979999999999</v>
      </c>
      <c r="AI323">
        <v>22.264479999999999</v>
      </c>
      <c r="AJ323">
        <v>20.83156</v>
      </c>
      <c r="AK323">
        <v>20.237400000000001</v>
      </c>
      <c r="AL323">
        <v>19.28322</v>
      </c>
      <c r="AM323">
        <v>18.045809999999999</v>
      </c>
      <c r="AN323">
        <v>16.558009999999999</v>
      </c>
      <c r="AO323">
        <v>15.445790000000001</v>
      </c>
      <c r="AP323">
        <v>72.472200000000001</v>
      </c>
      <c r="AQ323">
        <v>72.191699999999997</v>
      </c>
      <c r="AR323">
        <v>70.896960000000007</v>
      </c>
      <c r="AS323">
        <v>70.032610000000005</v>
      </c>
      <c r="AT323">
        <v>69.214280000000002</v>
      </c>
      <c r="AU323">
        <v>68.513109999999998</v>
      </c>
      <c r="AV323">
        <v>67.973619999999997</v>
      </c>
      <c r="AW323">
        <v>71.855170000000001</v>
      </c>
      <c r="AX323">
        <v>73.471580000000003</v>
      </c>
      <c r="AY323">
        <v>77.801419999999993</v>
      </c>
      <c r="AZ323">
        <v>82.029250000000005</v>
      </c>
      <c r="BA323">
        <v>82.427400000000006</v>
      </c>
      <c r="BB323">
        <v>82.401539999999997</v>
      </c>
      <c r="BC323">
        <v>81.869799999999998</v>
      </c>
      <c r="BD323">
        <v>80.961550000000003</v>
      </c>
      <c r="BE323">
        <v>79.692099999999996</v>
      </c>
      <c r="BF323">
        <v>78.730159999999998</v>
      </c>
      <c r="BG323">
        <v>75.778630000000007</v>
      </c>
      <c r="BH323">
        <v>73.242840000000001</v>
      </c>
      <c r="BI323">
        <v>72.223699999999994</v>
      </c>
      <c r="BJ323">
        <v>71.827659999999995</v>
      </c>
      <c r="BK323">
        <v>71.823400000000007</v>
      </c>
      <c r="BL323">
        <v>71.127960000000002</v>
      </c>
      <c r="BM323">
        <v>71.151650000000004</v>
      </c>
      <c r="BN323">
        <v>-0.64722480000000004</v>
      </c>
      <c r="BO323">
        <v>-0.59619730000000004</v>
      </c>
      <c r="BP323">
        <v>-0.55748589999999998</v>
      </c>
      <c r="BQ323">
        <v>-0.4451058</v>
      </c>
      <c r="BR323">
        <v>-0.33738000000000001</v>
      </c>
      <c r="BS323">
        <v>-0.23759420000000001</v>
      </c>
      <c r="BT323">
        <v>-8.0670000000000004E-4</v>
      </c>
      <c r="BU323">
        <v>-0.29238890000000001</v>
      </c>
      <c r="BV323">
        <v>-0.57115850000000001</v>
      </c>
      <c r="BW323">
        <v>-0.29508279999999998</v>
      </c>
      <c r="BX323">
        <v>-7.1239999999999997E-4</v>
      </c>
      <c r="BY323">
        <v>2.1591699999999998E-2</v>
      </c>
      <c r="BZ323">
        <v>8.1992599999999999E-2</v>
      </c>
      <c r="CA323">
        <v>0.1448913</v>
      </c>
      <c r="CB323">
        <v>0.16346869999999999</v>
      </c>
      <c r="CC323">
        <v>-2.6278099999999999E-2</v>
      </c>
      <c r="CD323">
        <v>-0.1308974</v>
      </c>
      <c r="CE323">
        <v>-0.1652477</v>
      </c>
      <c r="CF323">
        <v>-3.78251E-2</v>
      </c>
      <c r="CG323">
        <v>-0.34926259999999998</v>
      </c>
      <c r="CH323">
        <v>-0.40761629999999999</v>
      </c>
      <c r="CI323">
        <v>-0.46498240000000002</v>
      </c>
      <c r="CJ323">
        <v>-0.58765679999999998</v>
      </c>
      <c r="CK323">
        <v>-0.68817490000000003</v>
      </c>
      <c r="CL323">
        <v>6.8125E-3</v>
      </c>
      <c r="CM323">
        <v>5.9067E-3</v>
      </c>
      <c r="CN323">
        <v>5.4041999999999996E-3</v>
      </c>
      <c r="CO323">
        <v>5.2846999999999998E-3</v>
      </c>
      <c r="CP323">
        <v>5.5456999999999998E-3</v>
      </c>
      <c r="CQ323">
        <v>5.9969000000000003E-3</v>
      </c>
      <c r="CR323">
        <v>7.4555999999999997E-3</v>
      </c>
      <c r="CS323">
        <v>6.3232000000000002E-3</v>
      </c>
      <c r="CT323">
        <v>4.8551999999999996E-3</v>
      </c>
      <c r="CU323">
        <v>2.9634000000000001E-3</v>
      </c>
      <c r="CV323" s="25">
        <v>1.0934E-3</v>
      </c>
      <c r="CW323" s="25">
        <v>4.751E-4</v>
      </c>
      <c r="CX323" s="25">
        <v>9.0589999999999996E-4</v>
      </c>
      <c r="CY323">
        <v>2.3625999999999999E-3</v>
      </c>
      <c r="CZ323">
        <v>3.5347999999999998E-3</v>
      </c>
      <c r="DA323">
        <v>4.1985E-3</v>
      </c>
      <c r="DB323">
        <v>5.0391000000000003E-3</v>
      </c>
      <c r="DC323">
        <v>6.4777999999999997E-3</v>
      </c>
      <c r="DD323">
        <v>7.4929000000000003E-3</v>
      </c>
      <c r="DE323">
        <v>7.2252000000000002E-3</v>
      </c>
      <c r="DF323">
        <v>6.3635000000000002E-3</v>
      </c>
      <c r="DG323">
        <v>5.6801000000000004E-3</v>
      </c>
      <c r="DH323">
        <v>4.8342999999999997E-3</v>
      </c>
      <c r="DI323">
        <v>3.993E-3</v>
      </c>
    </row>
    <row r="324" spans="1:113" x14ac:dyDescent="0.25">
      <c r="A324" t="str">
        <f t="shared" si="5"/>
        <v>All_5. Offices, Hotels, Finance, Services_All_All_All_0 to 199.99 kW_44104</v>
      </c>
      <c r="B324" t="s">
        <v>155</v>
      </c>
      <c r="C324" t="s">
        <v>216</v>
      </c>
      <c r="D324" t="s">
        <v>2</v>
      </c>
      <c r="E324" t="s">
        <v>41</v>
      </c>
      <c r="F324" t="s">
        <v>2</v>
      </c>
      <c r="G324" t="s">
        <v>2</v>
      </c>
      <c r="H324" t="s">
        <v>2</v>
      </c>
      <c r="I324" t="s">
        <v>212</v>
      </c>
      <c r="J324" s="11">
        <v>44104</v>
      </c>
      <c r="K324">
        <v>15</v>
      </c>
      <c r="L324">
        <v>18</v>
      </c>
      <c r="M324">
        <v>6137</v>
      </c>
      <c r="N324">
        <v>0</v>
      </c>
      <c r="O324">
        <v>0</v>
      </c>
      <c r="P324">
        <v>0</v>
      </c>
      <c r="Q324">
        <v>0</v>
      </c>
      <c r="R324">
        <v>14.45332</v>
      </c>
      <c r="S324">
        <v>13.891690000000001</v>
      </c>
      <c r="T324">
        <v>13.509930000000001</v>
      </c>
      <c r="U324">
        <v>13.409520000000001</v>
      </c>
      <c r="V324">
        <v>13.7334</v>
      </c>
      <c r="W324">
        <v>14.97739</v>
      </c>
      <c r="X324">
        <v>16.792560000000002</v>
      </c>
      <c r="Y324">
        <v>18.119589999999999</v>
      </c>
      <c r="Z324">
        <v>20.805119999999999</v>
      </c>
      <c r="AA324">
        <v>23.807390000000002</v>
      </c>
      <c r="AB324">
        <v>26.395219999999998</v>
      </c>
      <c r="AC324">
        <v>28.32142</v>
      </c>
      <c r="AD324">
        <v>29.27007</v>
      </c>
      <c r="AE324">
        <v>29.641919999999999</v>
      </c>
      <c r="AF324">
        <v>29.78378</v>
      </c>
      <c r="AG324">
        <v>29.84965</v>
      </c>
      <c r="AH324">
        <v>29.33062</v>
      </c>
      <c r="AI324">
        <v>27.66535</v>
      </c>
      <c r="AJ324">
        <v>24.79439</v>
      </c>
      <c r="AK324">
        <v>23.060580000000002</v>
      </c>
      <c r="AL324">
        <v>21.364660000000001</v>
      </c>
      <c r="AM324">
        <v>19.422129999999999</v>
      </c>
      <c r="AN324">
        <v>17.341139999999999</v>
      </c>
      <c r="AO324">
        <v>15.810449999999999</v>
      </c>
      <c r="AP324">
        <v>67.258399999999995</v>
      </c>
      <c r="AQ324">
        <v>66.873440000000002</v>
      </c>
      <c r="AR324">
        <v>65.748949999999994</v>
      </c>
      <c r="AS324">
        <v>67.179500000000004</v>
      </c>
      <c r="AT324">
        <v>67.031769999999995</v>
      </c>
      <c r="AU324">
        <v>68.167640000000006</v>
      </c>
      <c r="AV324">
        <v>68.706010000000006</v>
      </c>
      <c r="AW324">
        <v>74.732410000000002</v>
      </c>
      <c r="AX324">
        <v>82.495419999999996</v>
      </c>
      <c r="AY324">
        <v>88.624250000000004</v>
      </c>
      <c r="AZ324">
        <v>95.210340000000002</v>
      </c>
      <c r="BA324">
        <v>97.727549999999994</v>
      </c>
      <c r="BB324">
        <v>97.790570000000002</v>
      </c>
      <c r="BC324">
        <v>96.755679999999998</v>
      </c>
      <c r="BD324">
        <v>96.610650000000007</v>
      </c>
      <c r="BE324">
        <v>97.123490000000004</v>
      </c>
      <c r="BF324">
        <v>95.631460000000004</v>
      </c>
      <c r="BG324">
        <v>89.895120000000006</v>
      </c>
      <c r="BH324">
        <v>84.182659999999998</v>
      </c>
      <c r="BI324">
        <v>81.287480000000002</v>
      </c>
      <c r="BJ324">
        <v>76.948930000000004</v>
      </c>
      <c r="BK324">
        <v>74.716229999999996</v>
      </c>
      <c r="BL324">
        <v>73.148089999999996</v>
      </c>
      <c r="BM324">
        <v>71.992890000000003</v>
      </c>
      <c r="BN324">
        <v>-5.1859700000000002E-2</v>
      </c>
      <c r="BO324">
        <v>-6.8349099999999996E-2</v>
      </c>
      <c r="BP324">
        <v>-5.45748E-2</v>
      </c>
      <c r="BQ324">
        <v>-5.8569700000000002E-2</v>
      </c>
      <c r="BR324">
        <v>-0.1024805</v>
      </c>
      <c r="BS324">
        <v>-5.0156399999999997E-2</v>
      </c>
      <c r="BT324">
        <v>0.2168774</v>
      </c>
      <c r="BU324">
        <v>0.27083620000000003</v>
      </c>
      <c r="BV324">
        <v>0.13800180000000001</v>
      </c>
      <c r="BW324">
        <v>-2.2518E-3</v>
      </c>
      <c r="BX324">
        <v>2.2825600000000001E-2</v>
      </c>
      <c r="BY324">
        <v>-1.9746199999999998E-2</v>
      </c>
      <c r="BZ324">
        <v>-2.1788800000000001E-2</v>
      </c>
      <c r="CA324">
        <v>-2.97399E-2</v>
      </c>
      <c r="CB324">
        <v>-7.5296600000000005E-2</v>
      </c>
      <c r="CC324">
        <v>-0.31796479999999999</v>
      </c>
      <c r="CD324">
        <v>-0.54769920000000005</v>
      </c>
      <c r="CE324">
        <v>-0.61547819999999998</v>
      </c>
      <c r="CF324">
        <v>-0.80859099999999995</v>
      </c>
      <c r="CG324">
        <v>-0.95287889999999997</v>
      </c>
      <c r="CH324">
        <v>-0.9548276</v>
      </c>
      <c r="CI324">
        <v>-0.9362933</v>
      </c>
      <c r="CJ324">
        <v>-0.7839564</v>
      </c>
      <c r="CK324">
        <v>-0.72234600000000004</v>
      </c>
      <c r="CL324">
        <v>3.0133E-3</v>
      </c>
      <c r="CM324">
        <v>2.7809000000000002E-3</v>
      </c>
      <c r="CN324">
        <v>2.7120999999999998E-3</v>
      </c>
      <c r="CO324">
        <v>2.5977999999999999E-3</v>
      </c>
      <c r="CP324">
        <v>2.5593999999999999E-3</v>
      </c>
      <c r="CQ324">
        <v>2.7409999999999999E-3</v>
      </c>
      <c r="CR324">
        <v>3.2174999999999999E-3</v>
      </c>
      <c r="CS324">
        <v>2.5801000000000001E-3</v>
      </c>
      <c r="CT324">
        <v>2.0087999999999998E-3</v>
      </c>
      <c r="CU324" s="25">
        <v>1.0614999999999999E-3</v>
      </c>
      <c r="CV324" s="25">
        <v>3.4850000000000001E-4</v>
      </c>
      <c r="CW324" s="25">
        <v>1.1569999999999999E-4</v>
      </c>
      <c r="CX324" s="25">
        <v>3.0410000000000002E-4</v>
      </c>
      <c r="CY324">
        <v>7.9659999999999996E-4</v>
      </c>
      <c r="CZ324">
        <v>1.5031000000000001E-3</v>
      </c>
      <c r="DA324">
        <v>2.4039E-3</v>
      </c>
      <c r="DB324">
        <v>3.6684E-3</v>
      </c>
      <c r="DC324">
        <v>4.7317000000000001E-3</v>
      </c>
      <c r="DD324">
        <v>6.0832999999999998E-3</v>
      </c>
      <c r="DE324">
        <v>6.4029999999999998E-3</v>
      </c>
      <c r="DF324">
        <v>5.5281999999999996E-3</v>
      </c>
      <c r="DG324">
        <v>4.9343E-3</v>
      </c>
      <c r="DH324">
        <v>3.9509000000000002E-3</v>
      </c>
      <c r="DI324">
        <v>3.3321000000000002E-3</v>
      </c>
    </row>
    <row r="325" spans="1:113" x14ac:dyDescent="0.25">
      <c r="A325" t="str">
        <f t="shared" si="5"/>
        <v>All_5. Offices, Hotels, Finance, Services_All_All_All_0 to 199.99 kW_44105</v>
      </c>
      <c r="B325" t="s">
        <v>155</v>
      </c>
      <c r="C325" t="s">
        <v>216</v>
      </c>
      <c r="D325" t="s">
        <v>2</v>
      </c>
      <c r="E325" t="s">
        <v>41</v>
      </c>
      <c r="F325" t="s">
        <v>2</v>
      </c>
      <c r="G325" t="s">
        <v>2</v>
      </c>
      <c r="H325" t="s">
        <v>2</v>
      </c>
      <c r="I325" t="s">
        <v>212</v>
      </c>
      <c r="J325" s="11">
        <v>44105</v>
      </c>
      <c r="K325">
        <v>15</v>
      </c>
      <c r="L325">
        <v>18</v>
      </c>
      <c r="M325">
        <v>6137</v>
      </c>
      <c r="N325">
        <v>0</v>
      </c>
      <c r="O325">
        <v>0</v>
      </c>
      <c r="P325">
        <v>0</v>
      </c>
      <c r="Q325">
        <v>0</v>
      </c>
      <c r="R325">
        <v>14.848409999999999</v>
      </c>
      <c r="S325">
        <v>14.17939</v>
      </c>
      <c r="T325">
        <v>13.75451</v>
      </c>
      <c r="U325">
        <v>13.67709</v>
      </c>
      <c r="V325">
        <v>13.99216</v>
      </c>
      <c r="W325">
        <v>15.16235</v>
      </c>
      <c r="X325">
        <v>16.933160000000001</v>
      </c>
      <c r="Y325">
        <v>18.15399</v>
      </c>
      <c r="Z325">
        <v>20.747900000000001</v>
      </c>
      <c r="AA325">
        <v>23.69763</v>
      </c>
      <c r="AB325">
        <v>26.392710000000001</v>
      </c>
      <c r="AC325">
        <v>28.399539999999998</v>
      </c>
      <c r="AD325">
        <v>29.368839999999999</v>
      </c>
      <c r="AE325">
        <v>29.80311</v>
      </c>
      <c r="AF325">
        <v>29.710080000000001</v>
      </c>
      <c r="AG325">
        <v>29.60867</v>
      </c>
      <c r="AH325">
        <v>29.088699999999999</v>
      </c>
      <c r="AI325">
        <v>27.50695</v>
      </c>
      <c r="AJ325">
        <v>24.727370000000001</v>
      </c>
      <c r="AK325">
        <v>23.064710000000002</v>
      </c>
      <c r="AL325">
        <v>21.438929999999999</v>
      </c>
      <c r="AM325">
        <v>19.611940000000001</v>
      </c>
      <c r="AN325">
        <v>17.51773</v>
      </c>
      <c r="AO325">
        <v>15.859120000000001</v>
      </c>
      <c r="AP325">
        <v>71.631799999999998</v>
      </c>
      <c r="AQ325">
        <v>70.476579999999998</v>
      </c>
      <c r="AR325">
        <v>69.369699999999995</v>
      </c>
      <c r="AS325">
        <v>68.209639999999993</v>
      </c>
      <c r="AT325">
        <v>66.285799999999995</v>
      </c>
      <c r="AU325">
        <v>66.515150000000006</v>
      </c>
      <c r="AV325">
        <v>65.994290000000007</v>
      </c>
      <c r="AW325">
        <v>72.430390000000003</v>
      </c>
      <c r="AX325">
        <v>80.576070000000001</v>
      </c>
      <c r="AY325">
        <v>88.383759999999995</v>
      </c>
      <c r="AZ325">
        <v>94.957570000000004</v>
      </c>
      <c r="BA325">
        <v>98.37</v>
      </c>
      <c r="BB325">
        <v>99.143259999999998</v>
      </c>
      <c r="BC325">
        <v>98.731769999999997</v>
      </c>
      <c r="BD325">
        <v>96.736270000000005</v>
      </c>
      <c r="BE325">
        <v>94.659970000000001</v>
      </c>
      <c r="BF325">
        <v>92.846909999999994</v>
      </c>
      <c r="BG325">
        <v>88.386899999999997</v>
      </c>
      <c r="BH325">
        <v>82.57208</v>
      </c>
      <c r="BI325">
        <v>77.242949999999993</v>
      </c>
      <c r="BJ325">
        <v>74.446430000000007</v>
      </c>
      <c r="BK325">
        <v>72.721329999999995</v>
      </c>
      <c r="BL325">
        <v>70.706519999999998</v>
      </c>
      <c r="BM325">
        <v>68.685289999999995</v>
      </c>
      <c r="BN325">
        <v>-0.41302539999999999</v>
      </c>
      <c r="BO325">
        <v>-0.37703769999999998</v>
      </c>
      <c r="BP325">
        <v>-0.28328340000000002</v>
      </c>
      <c r="BQ325">
        <v>-0.21786</v>
      </c>
      <c r="BR325">
        <v>-2.62702E-2</v>
      </c>
      <c r="BS325">
        <v>4.5881400000000003E-2</v>
      </c>
      <c r="BT325">
        <v>0.2738544</v>
      </c>
      <c r="BU325">
        <v>0.20048379999999999</v>
      </c>
      <c r="BV325">
        <v>8.50297E-2</v>
      </c>
      <c r="BW325">
        <v>3.9240900000000002E-2</v>
      </c>
      <c r="BX325">
        <v>2.5025100000000002E-2</v>
      </c>
      <c r="BY325">
        <v>-2.5763299999999999E-2</v>
      </c>
      <c r="BZ325">
        <v>-4.2385399999999997E-2</v>
      </c>
      <c r="CA325">
        <v>-9.0510999999999994E-2</v>
      </c>
      <c r="CB325">
        <v>-9.3318899999999996E-2</v>
      </c>
      <c r="CC325">
        <v>-0.23938010000000001</v>
      </c>
      <c r="CD325">
        <v>-0.44407580000000002</v>
      </c>
      <c r="CE325">
        <v>-0.52735639999999995</v>
      </c>
      <c r="CF325">
        <v>-0.56572809999999996</v>
      </c>
      <c r="CG325">
        <v>-0.60339739999999997</v>
      </c>
      <c r="CH325">
        <v>-0.61020379999999996</v>
      </c>
      <c r="CI325">
        <v>-0.5904566</v>
      </c>
      <c r="CJ325">
        <v>-0.46931450000000002</v>
      </c>
      <c r="CK325">
        <v>-0.43542730000000002</v>
      </c>
      <c r="CL325">
        <v>3.5875999999999998E-3</v>
      </c>
      <c r="CM325">
        <v>3.3354999999999999E-3</v>
      </c>
      <c r="CN325">
        <v>3.1594000000000001E-3</v>
      </c>
      <c r="CO325">
        <v>3.081E-3</v>
      </c>
      <c r="CP325">
        <v>3.3576999999999999E-3</v>
      </c>
      <c r="CQ325">
        <v>3.6273999999999998E-3</v>
      </c>
      <c r="CR325">
        <v>4.3918999999999998E-3</v>
      </c>
      <c r="CS325">
        <v>3.3612999999999998E-3</v>
      </c>
      <c r="CT325">
        <v>2.4646E-3</v>
      </c>
      <c r="CU325" s="25">
        <v>1.3243E-3</v>
      </c>
      <c r="CV325" s="25">
        <v>4.0030000000000003E-4</v>
      </c>
      <c r="CW325" s="25">
        <v>1.2980000000000001E-4</v>
      </c>
      <c r="CX325" s="25">
        <v>3.6029999999999998E-4</v>
      </c>
      <c r="CY325">
        <v>9.678E-4</v>
      </c>
      <c r="CZ325">
        <v>1.7334E-3</v>
      </c>
      <c r="DA325">
        <v>2.9542000000000001E-3</v>
      </c>
      <c r="DB325">
        <v>4.5503000000000002E-3</v>
      </c>
      <c r="DC325">
        <v>6.4228999999999996E-3</v>
      </c>
      <c r="DD325">
        <v>8.4454999999999999E-3</v>
      </c>
      <c r="DE325">
        <v>8.0732000000000009E-3</v>
      </c>
      <c r="DF325">
        <v>6.9430000000000004E-3</v>
      </c>
      <c r="DG325">
        <v>6.1247999999999997E-3</v>
      </c>
      <c r="DH325">
        <v>4.9617999999999997E-3</v>
      </c>
      <c r="DI325">
        <v>4.0977000000000001E-3</v>
      </c>
    </row>
    <row r="326" spans="1:113" x14ac:dyDescent="0.25">
      <c r="A326" t="str">
        <f t="shared" si="5"/>
        <v>All_6. Schools_All_All_All_0 to 199.99 kW_44060</v>
      </c>
      <c r="B326" t="s">
        <v>155</v>
      </c>
      <c r="C326" t="s">
        <v>217</v>
      </c>
      <c r="D326" t="s">
        <v>2</v>
      </c>
      <c r="E326" t="s">
        <v>42</v>
      </c>
      <c r="F326" t="s">
        <v>2</v>
      </c>
      <c r="G326" t="s">
        <v>2</v>
      </c>
      <c r="H326" t="s">
        <v>2</v>
      </c>
      <c r="I326" t="s">
        <v>212</v>
      </c>
      <c r="J326" s="11">
        <v>44060</v>
      </c>
      <c r="K326">
        <v>15</v>
      </c>
      <c r="L326">
        <v>18</v>
      </c>
      <c r="M326">
        <v>488</v>
      </c>
      <c r="N326">
        <v>0</v>
      </c>
      <c r="O326">
        <v>0</v>
      </c>
      <c r="P326">
        <v>0</v>
      </c>
      <c r="Q326">
        <v>0</v>
      </c>
      <c r="R326">
        <v>11.58412</v>
      </c>
      <c r="S326">
        <v>11.338889999999999</v>
      </c>
      <c r="T326">
        <v>11.169119999999999</v>
      </c>
      <c r="U326">
        <v>11.396140000000001</v>
      </c>
      <c r="V326">
        <v>12.042899999999999</v>
      </c>
      <c r="W326">
        <v>13.936669999999999</v>
      </c>
      <c r="X326">
        <v>18.525839999999999</v>
      </c>
      <c r="Y326">
        <v>22.21407</v>
      </c>
      <c r="Z326">
        <v>24.881160000000001</v>
      </c>
      <c r="AA326">
        <v>25.676870000000001</v>
      </c>
      <c r="AB326">
        <v>26.312339999999999</v>
      </c>
      <c r="AC326">
        <v>28.412600000000001</v>
      </c>
      <c r="AD326">
        <v>28.440670000000001</v>
      </c>
      <c r="AE326">
        <v>29.083729999999999</v>
      </c>
      <c r="AF326">
        <v>26.39547</v>
      </c>
      <c r="AG326">
        <v>24.438890000000001</v>
      </c>
      <c r="AH326">
        <v>21.38701</v>
      </c>
      <c r="AI326">
        <v>18.153179999999999</v>
      </c>
      <c r="AJ326">
        <v>16.12445</v>
      </c>
      <c r="AK326">
        <v>15.51315</v>
      </c>
      <c r="AL326">
        <v>14.79989</v>
      </c>
      <c r="AM326">
        <v>13.916</v>
      </c>
      <c r="AN326">
        <v>12.990309999999999</v>
      </c>
      <c r="AO326">
        <v>12.1503</v>
      </c>
      <c r="AP326">
        <v>71.966200000000001</v>
      </c>
      <c r="AQ326">
        <v>71.660309999999996</v>
      </c>
      <c r="AR326">
        <v>71.322569999999999</v>
      </c>
      <c r="AS326">
        <v>70.758870000000002</v>
      </c>
      <c r="AT326">
        <v>71.287750000000003</v>
      </c>
      <c r="AU326">
        <v>71.956689999999995</v>
      </c>
      <c r="AV326">
        <v>72.755499999999998</v>
      </c>
      <c r="AW326">
        <v>75.218599999999995</v>
      </c>
      <c r="AX326">
        <v>76.936800000000005</v>
      </c>
      <c r="AY326">
        <v>78.655249999999995</v>
      </c>
      <c r="AZ326">
        <v>83.634389999999996</v>
      </c>
      <c r="BA326">
        <v>87.088729999999998</v>
      </c>
      <c r="BB326">
        <v>87.927930000000003</v>
      </c>
      <c r="BC326">
        <v>89.767589999999998</v>
      </c>
      <c r="BD326">
        <v>92.370540000000005</v>
      </c>
      <c r="BE326">
        <v>91.755629999999996</v>
      </c>
      <c r="BF326">
        <v>89.005020000000002</v>
      </c>
      <c r="BG326">
        <v>86.661709999999999</v>
      </c>
      <c r="BH326">
        <v>81.745000000000005</v>
      </c>
      <c r="BI326">
        <v>77.263630000000006</v>
      </c>
      <c r="BJ326">
        <v>74.780060000000006</v>
      </c>
      <c r="BK326">
        <v>73.233090000000004</v>
      </c>
      <c r="BL326">
        <v>72.872039999999998</v>
      </c>
      <c r="BM326">
        <v>72.521900000000002</v>
      </c>
      <c r="BN326">
        <v>-9.2566999999999997E-2</v>
      </c>
      <c r="BO326">
        <v>-5.02347E-2</v>
      </c>
      <c r="BP326">
        <v>7.0789000000000005E-2</v>
      </c>
      <c r="BQ326">
        <v>8.70697E-2</v>
      </c>
      <c r="BR326">
        <v>1.5491899999999999E-2</v>
      </c>
      <c r="BS326">
        <v>-0.116204</v>
      </c>
      <c r="BT326">
        <v>-0.1125567</v>
      </c>
      <c r="BU326">
        <v>0.30811640000000001</v>
      </c>
      <c r="BV326">
        <v>-0.10725759999999999</v>
      </c>
      <c r="BW326">
        <v>-0.46917510000000001</v>
      </c>
      <c r="BX326">
        <v>-0.22906380000000001</v>
      </c>
      <c r="BY326">
        <v>-0.31675710000000001</v>
      </c>
      <c r="BZ326">
        <v>0.56139320000000004</v>
      </c>
      <c r="CA326">
        <v>0.91791780000000001</v>
      </c>
      <c r="CB326">
        <v>1.843226</v>
      </c>
      <c r="CC326">
        <v>0.99182820000000005</v>
      </c>
      <c r="CD326">
        <v>-0.49568659999999998</v>
      </c>
      <c r="CE326">
        <v>-0.61342660000000004</v>
      </c>
      <c r="CF326">
        <v>-0.30659989999999998</v>
      </c>
      <c r="CG326">
        <v>-0.1339977</v>
      </c>
      <c r="CH326">
        <v>-0.12533520000000001</v>
      </c>
      <c r="CI326">
        <v>-0.1229271</v>
      </c>
      <c r="CJ326">
        <v>1.3583E-3</v>
      </c>
      <c r="CK326">
        <v>-0.1089302</v>
      </c>
      <c r="CL326">
        <v>2.0409999999999998E-3</v>
      </c>
      <c r="CM326">
        <v>1.2386999999999999E-3</v>
      </c>
      <c r="CN326">
        <v>9.3999999999999997E-4</v>
      </c>
      <c r="CO326">
        <v>4.9288999999999999E-3</v>
      </c>
      <c r="CP326">
        <v>2.12953E-2</v>
      </c>
      <c r="CQ326">
        <v>4.0671899999999997E-2</v>
      </c>
      <c r="CR326">
        <v>4.1991899999999999E-2</v>
      </c>
      <c r="CS326">
        <v>3.4692800000000003E-2</v>
      </c>
      <c r="CT326">
        <v>3.5265900000000003E-2</v>
      </c>
      <c r="CU326" s="25">
        <v>3.1389599999999997E-2</v>
      </c>
      <c r="CV326" s="25">
        <v>3.0920300000000001E-2</v>
      </c>
      <c r="CW326" s="25">
        <v>1.44505E-2</v>
      </c>
      <c r="CX326" s="25">
        <v>1.4157400000000001E-2</v>
      </c>
      <c r="CY326">
        <v>3.7177500000000002E-2</v>
      </c>
      <c r="CZ326">
        <v>0.10268389999999999</v>
      </c>
      <c r="DA326">
        <v>0.12052209999999999</v>
      </c>
      <c r="DB326">
        <v>0.11163729999999999</v>
      </c>
      <c r="DC326">
        <v>0.1056295</v>
      </c>
      <c r="DD326">
        <v>7.6508499999999993E-2</v>
      </c>
      <c r="DE326">
        <v>5.8069999999999997E-2</v>
      </c>
      <c r="DF326">
        <v>4.0553600000000002E-2</v>
      </c>
      <c r="DG326">
        <v>3.41558E-2</v>
      </c>
      <c r="DH326">
        <v>2.30157E-2</v>
      </c>
      <c r="DI326">
        <v>1.7950299999999999E-2</v>
      </c>
    </row>
    <row r="327" spans="1:113" x14ac:dyDescent="0.25">
      <c r="A327" t="str">
        <f t="shared" si="5"/>
        <v>All_6. Schools_All_All_All_0 to 199.99 kW_44061</v>
      </c>
      <c r="B327" t="s">
        <v>155</v>
      </c>
      <c r="C327" t="s">
        <v>217</v>
      </c>
      <c r="D327" t="s">
        <v>2</v>
      </c>
      <c r="E327" t="s">
        <v>42</v>
      </c>
      <c r="F327" t="s">
        <v>2</v>
      </c>
      <c r="G327" t="s">
        <v>2</v>
      </c>
      <c r="H327" t="s">
        <v>2</v>
      </c>
      <c r="I327" t="s">
        <v>212</v>
      </c>
      <c r="J327" s="11">
        <v>44061</v>
      </c>
      <c r="K327">
        <v>15</v>
      </c>
      <c r="L327">
        <v>18</v>
      </c>
      <c r="M327">
        <v>488</v>
      </c>
      <c r="N327">
        <v>0</v>
      </c>
      <c r="O327">
        <v>0</v>
      </c>
      <c r="P327">
        <v>0</v>
      </c>
      <c r="Q327">
        <v>0</v>
      </c>
      <c r="R327">
        <v>11.76675</v>
      </c>
      <c r="S327">
        <v>11.61346</v>
      </c>
      <c r="T327">
        <v>11.39241</v>
      </c>
      <c r="U327">
        <v>11.522679999999999</v>
      </c>
      <c r="V327">
        <v>12.02745</v>
      </c>
      <c r="W327">
        <v>13.899749999999999</v>
      </c>
      <c r="X327">
        <v>18.24634</v>
      </c>
      <c r="Y327">
        <v>21.701270000000001</v>
      </c>
      <c r="Z327">
        <v>24.940020000000001</v>
      </c>
      <c r="AA327">
        <v>27.741330000000001</v>
      </c>
      <c r="AB327">
        <v>30.371079999999999</v>
      </c>
      <c r="AC327">
        <v>32.283070000000002</v>
      </c>
      <c r="AD327">
        <v>32.356140000000003</v>
      </c>
      <c r="AE327">
        <v>30.869240000000001</v>
      </c>
      <c r="AF327">
        <v>27.42877</v>
      </c>
      <c r="AG327">
        <v>24.746310000000001</v>
      </c>
      <c r="AH327">
        <v>21.69341</v>
      </c>
      <c r="AI327">
        <v>18.4923</v>
      </c>
      <c r="AJ327">
        <v>16.336130000000001</v>
      </c>
      <c r="AK327">
        <v>16.030290000000001</v>
      </c>
      <c r="AL327">
        <v>15.182930000000001</v>
      </c>
      <c r="AM327">
        <v>14.312329999999999</v>
      </c>
      <c r="AN327">
        <v>13.315860000000001</v>
      </c>
      <c r="AO327">
        <v>12.54242</v>
      </c>
      <c r="AP327">
        <v>71.925700000000006</v>
      </c>
      <c r="AQ327">
        <v>71.844059999999999</v>
      </c>
      <c r="AR327">
        <v>71.691469999999995</v>
      </c>
      <c r="AS327">
        <v>72.288579999999996</v>
      </c>
      <c r="AT327">
        <v>72.767809999999997</v>
      </c>
      <c r="AU327">
        <v>72.934489999999997</v>
      </c>
      <c r="AV327">
        <v>74.163929999999993</v>
      </c>
      <c r="AW327">
        <v>78.352519999999998</v>
      </c>
      <c r="AX327">
        <v>81.837479999999999</v>
      </c>
      <c r="AY327">
        <v>89.019549999999995</v>
      </c>
      <c r="AZ327">
        <v>92.844700000000003</v>
      </c>
      <c r="BA327">
        <v>96.118200000000002</v>
      </c>
      <c r="BB327">
        <v>95.611519999999999</v>
      </c>
      <c r="BC327">
        <v>88.326170000000005</v>
      </c>
      <c r="BD327">
        <v>86.838210000000004</v>
      </c>
      <c r="BE327">
        <v>86.676109999999994</v>
      </c>
      <c r="BF327">
        <v>87.747299999999996</v>
      </c>
      <c r="BG327">
        <v>85.65652</v>
      </c>
      <c r="BH327">
        <v>81.246700000000004</v>
      </c>
      <c r="BI327">
        <v>78.632930000000002</v>
      </c>
      <c r="BJ327">
        <v>76.753039999999999</v>
      </c>
      <c r="BK327">
        <v>75.599490000000003</v>
      </c>
      <c r="BL327">
        <v>74.755399999999995</v>
      </c>
      <c r="BM327">
        <v>74.217619999999997</v>
      </c>
      <c r="BN327">
        <v>1.95094E-2</v>
      </c>
      <c r="BO327">
        <v>-6.6845000000000003E-3</v>
      </c>
      <c r="BP327">
        <v>2.83804E-2</v>
      </c>
      <c r="BQ327">
        <v>-5.6725400000000002E-2</v>
      </c>
      <c r="BR327">
        <v>-0.1140687</v>
      </c>
      <c r="BS327">
        <v>-0.4283381</v>
      </c>
      <c r="BT327">
        <v>-6.50839E-2</v>
      </c>
      <c r="BU327">
        <v>0.38713829999999999</v>
      </c>
      <c r="BV327">
        <v>3.8440599999999998E-2</v>
      </c>
      <c r="BW327">
        <v>-0.50030649999999999</v>
      </c>
      <c r="BX327">
        <v>-0.56043759999999998</v>
      </c>
      <c r="BY327">
        <v>-1.1741E-2</v>
      </c>
      <c r="BZ327">
        <v>0.67507090000000003</v>
      </c>
      <c r="CA327">
        <v>1.540959</v>
      </c>
      <c r="CB327">
        <v>2.264364</v>
      </c>
      <c r="CC327">
        <v>1.5487709999999999</v>
      </c>
      <c r="CD327">
        <v>-0.1906484</v>
      </c>
      <c r="CE327">
        <v>-0.28989480000000001</v>
      </c>
      <c r="CF327">
        <v>-0.25822420000000001</v>
      </c>
      <c r="CG327">
        <v>-0.32351960000000002</v>
      </c>
      <c r="CH327">
        <v>-0.1725778</v>
      </c>
      <c r="CI327">
        <v>-0.12137580000000001</v>
      </c>
      <c r="CJ327">
        <v>-3.95077E-2</v>
      </c>
      <c r="CK327">
        <v>-5.0550699999999997E-2</v>
      </c>
      <c r="CL327">
        <v>1.2945999999999999E-3</v>
      </c>
      <c r="CM327">
        <v>7.4600000000000003E-4</v>
      </c>
      <c r="CN327">
        <v>6.3020000000000003E-4</v>
      </c>
      <c r="CO327">
        <v>3.2112999999999998E-3</v>
      </c>
      <c r="CP327">
        <v>1.17971E-2</v>
      </c>
      <c r="CQ327">
        <v>3.3830699999999998E-2</v>
      </c>
      <c r="CR327">
        <v>3.0465099999999998E-2</v>
      </c>
      <c r="CS327">
        <v>3.1598000000000001E-2</v>
      </c>
      <c r="CT327">
        <v>2.3107699999999998E-2</v>
      </c>
      <c r="CU327" s="25">
        <v>1.87546E-2</v>
      </c>
      <c r="CV327" s="25">
        <v>9.5454000000000008E-3</v>
      </c>
      <c r="CW327" s="25">
        <v>2.8352E-3</v>
      </c>
      <c r="CX327" s="25">
        <v>1.05364E-2</v>
      </c>
      <c r="CY327">
        <v>3.6756200000000003E-2</v>
      </c>
      <c r="CZ327">
        <v>0.1302268</v>
      </c>
      <c r="DA327">
        <v>0.15572520000000001</v>
      </c>
      <c r="DB327">
        <v>0.1217265</v>
      </c>
      <c r="DC327">
        <v>0.1222693</v>
      </c>
      <c r="DD327">
        <v>8.0906099999999995E-2</v>
      </c>
      <c r="DE327">
        <v>6.2529600000000005E-2</v>
      </c>
      <c r="DF327">
        <v>4.2917799999999999E-2</v>
      </c>
      <c r="DG327">
        <v>2.3369500000000001E-2</v>
      </c>
      <c r="DH327">
        <v>1.30671E-2</v>
      </c>
      <c r="DI327">
        <v>4.5190999999999999E-3</v>
      </c>
    </row>
    <row r="328" spans="1:113" x14ac:dyDescent="0.25">
      <c r="A328" t="str">
        <f t="shared" si="5"/>
        <v>All_6. Schools_All_All_All_0 to 199.99 kW_44062</v>
      </c>
      <c r="B328" t="s">
        <v>155</v>
      </c>
      <c r="C328" t="s">
        <v>217</v>
      </c>
      <c r="D328" t="s">
        <v>2</v>
      </c>
      <c r="E328" t="s">
        <v>42</v>
      </c>
      <c r="F328" t="s">
        <v>2</v>
      </c>
      <c r="G328" t="s">
        <v>2</v>
      </c>
      <c r="H328" t="s">
        <v>2</v>
      </c>
      <c r="I328" t="s">
        <v>212</v>
      </c>
      <c r="J328" s="11">
        <v>44062</v>
      </c>
      <c r="K328">
        <v>15</v>
      </c>
      <c r="L328">
        <v>18</v>
      </c>
      <c r="M328">
        <v>488</v>
      </c>
      <c r="N328">
        <v>0</v>
      </c>
      <c r="O328">
        <v>0</v>
      </c>
      <c r="P328">
        <v>0</v>
      </c>
      <c r="Q328">
        <v>0</v>
      </c>
      <c r="R328">
        <v>12.04007</v>
      </c>
      <c r="S328">
        <v>11.928089999999999</v>
      </c>
      <c r="T328">
        <v>11.74854</v>
      </c>
      <c r="U328">
        <v>11.765650000000001</v>
      </c>
      <c r="V328">
        <v>12.15727</v>
      </c>
      <c r="W328">
        <v>14.063420000000001</v>
      </c>
      <c r="X328">
        <v>18.1523</v>
      </c>
      <c r="Y328">
        <v>22.093399999999999</v>
      </c>
      <c r="Z328">
        <v>25.30227</v>
      </c>
      <c r="AA328">
        <v>27.38364</v>
      </c>
      <c r="AB328">
        <v>29.171050000000001</v>
      </c>
      <c r="AC328">
        <v>30.946639999999999</v>
      </c>
      <c r="AD328">
        <v>30.843720000000001</v>
      </c>
      <c r="AE328">
        <v>30.66836</v>
      </c>
      <c r="AF328">
        <v>27.787040000000001</v>
      </c>
      <c r="AG328">
        <v>25.374759999999998</v>
      </c>
      <c r="AH328">
        <v>22.142800000000001</v>
      </c>
      <c r="AI328">
        <v>18.555150000000001</v>
      </c>
      <c r="AJ328">
        <v>16.187439999999999</v>
      </c>
      <c r="AK328">
        <v>15.689970000000001</v>
      </c>
      <c r="AL328">
        <v>15.01366</v>
      </c>
      <c r="AM328">
        <v>14.09558</v>
      </c>
      <c r="AN328">
        <v>13.23014</v>
      </c>
      <c r="AO328">
        <v>12.375260000000001</v>
      </c>
      <c r="AP328">
        <v>74.226900000000001</v>
      </c>
      <c r="AQ328">
        <v>73.726070000000007</v>
      </c>
      <c r="AR328">
        <v>73.716980000000007</v>
      </c>
      <c r="AS328">
        <v>72.784149999999997</v>
      </c>
      <c r="AT328">
        <v>72.537589999999994</v>
      </c>
      <c r="AU328">
        <v>71.66798</v>
      </c>
      <c r="AV328">
        <v>72.446600000000004</v>
      </c>
      <c r="AW328">
        <v>76.644329999999997</v>
      </c>
      <c r="AX328">
        <v>81.712040000000002</v>
      </c>
      <c r="AY328">
        <v>85.60848</v>
      </c>
      <c r="AZ328">
        <v>88.734089999999995</v>
      </c>
      <c r="BA328">
        <v>90.64716</v>
      </c>
      <c r="BB328">
        <v>89.551990000000004</v>
      </c>
      <c r="BC328">
        <v>89.785589999999999</v>
      </c>
      <c r="BD328">
        <v>88.736869999999996</v>
      </c>
      <c r="BE328">
        <v>88.446449999999999</v>
      </c>
      <c r="BF328">
        <v>87.68938</v>
      </c>
      <c r="BG328">
        <v>86.111850000000004</v>
      </c>
      <c r="BH328">
        <v>80.562290000000004</v>
      </c>
      <c r="BI328">
        <v>77.212680000000006</v>
      </c>
      <c r="BJ328">
        <v>75.624930000000006</v>
      </c>
      <c r="BK328">
        <v>75.345410000000001</v>
      </c>
      <c r="BL328">
        <v>73.972200000000001</v>
      </c>
      <c r="BM328">
        <v>73.691940000000002</v>
      </c>
      <c r="BN328">
        <v>5.94745E-2</v>
      </c>
      <c r="BO328">
        <v>-5.7181999999999997E-3</v>
      </c>
      <c r="BP328">
        <v>3.05174E-2</v>
      </c>
      <c r="BQ328">
        <v>-8.98283E-2</v>
      </c>
      <c r="BR328">
        <v>-0.1161272</v>
      </c>
      <c r="BS328">
        <v>-0.302508</v>
      </c>
      <c r="BT328">
        <v>-1.53372E-2</v>
      </c>
      <c r="BU328">
        <v>0.40583819999999998</v>
      </c>
      <c r="BV328">
        <v>3.0104300000000001E-2</v>
      </c>
      <c r="BW328">
        <v>-0.57587489999999997</v>
      </c>
      <c r="BX328">
        <v>-0.58315459999999997</v>
      </c>
      <c r="BY328">
        <v>-8.4014900000000003E-2</v>
      </c>
      <c r="BZ328">
        <v>0.74642980000000003</v>
      </c>
      <c r="CA328">
        <v>1.5369820000000001</v>
      </c>
      <c r="CB328">
        <v>2.1457169999999999</v>
      </c>
      <c r="CC328">
        <v>1.4136580000000001</v>
      </c>
      <c r="CD328">
        <v>-0.1956164</v>
      </c>
      <c r="CE328">
        <v>-0.33436569999999999</v>
      </c>
      <c r="CF328">
        <v>-0.2479827</v>
      </c>
      <c r="CG328">
        <v>-0.28293459999999998</v>
      </c>
      <c r="CH328">
        <v>-0.1664223</v>
      </c>
      <c r="CI328">
        <v>-0.1210552</v>
      </c>
      <c r="CJ328">
        <v>1.16481E-2</v>
      </c>
      <c r="CK328">
        <v>-3.4164199999999999E-2</v>
      </c>
      <c r="CL328">
        <v>1.4025999999999999E-3</v>
      </c>
      <c r="CM328">
        <v>9.033E-4</v>
      </c>
      <c r="CN328">
        <v>7.9770000000000004E-4</v>
      </c>
      <c r="CO328">
        <v>4.5155000000000004E-3</v>
      </c>
      <c r="CP328">
        <v>1.1300599999999999E-2</v>
      </c>
      <c r="CQ328">
        <v>3.2079700000000003E-2</v>
      </c>
      <c r="CR328">
        <v>3.0177900000000001E-2</v>
      </c>
      <c r="CS328">
        <v>2.9667800000000001E-2</v>
      </c>
      <c r="CT328">
        <v>2.2740099999999999E-2</v>
      </c>
      <c r="CU328" s="25">
        <v>2.0202000000000001E-2</v>
      </c>
      <c r="CV328" s="25">
        <v>1.55332E-2</v>
      </c>
      <c r="CW328" s="25">
        <v>4.6977E-3</v>
      </c>
      <c r="CX328" s="25">
        <v>1.70919E-2</v>
      </c>
      <c r="CY328">
        <v>4.0393600000000002E-2</v>
      </c>
      <c r="CZ328">
        <v>0.1028811</v>
      </c>
      <c r="DA328">
        <v>0.11655989999999999</v>
      </c>
      <c r="DB328">
        <v>0.1128291</v>
      </c>
      <c r="DC328">
        <v>0.1120271</v>
      </c>
      <c r="DD328">
        <v>7.5817800000000005E-2</v>
      </c>
      <c r="DE328">
        <v>6.0902999999999999E-2</v>
      </c>
      <c r="DF328">
        <v>3.9984899999999997E-2</v>
      </c>
      <c r="DG328">
        <v>2.1057800000000002E-2</v>
      </c>
      <c r="DH328">
        <v>1.1129099999999999E-2</v>
      </c>
      <c r="DI328">
        <v>4.2396999999999999E-3</v>
      </c>
    </row>
    <row r="329" spans="1:113" x14ac:dyDescent="0.25">
      <c r="A329" t="str">
        <f t="shared" si="5"/>
        <v>All_6. Schools_All_All_All_0 to 199.99 kW_44063</v>
      </c>
      <c r="B329" t="s">
        <v>155</v>
      </c>
      <c r="C329" t="s">
        <v>217</v>
      </c>
      <c r="D329" t="s">
        <v>2</v>
      </c>
      <c r="E329" t="s">
        <v>42</v>
      </c>
      <c r="F329" t="s">
        <v>2</v>
      </c>
      <c r="G329" t="s">
        <v>2</v>
      </c>
      <c r="H329" t="s">
        <v>2</v>
      </c>
      <c r="I329" t="s">
        <v>212</v>
      </c>
      <c r="J329" s="11">
        <v>44063</v>
      </c>
      <c r="K329">
        <v>15</v>
      </c>
      <c r="L329">
        <v>18</v>
      </c>
      <c r="M329">
        <v>488</v>
      </c>
      <c r="N329">
        <v>0</v>
      </c>
      <c r="O329">
        <v>0</v>
      </c>
      <c r="P329">
        <v>0</v>
      </c>
      <c r="Q329">
        <v>0</v>
      </c>
      <c r="R329">
        <v>11.91639</v>
      </c>
      <c r="S329">
        <v>11.788029999999999</v>
      </c>
      <c r="T329">
        <v>11.61576</v>
      </c>
      <c r="U329">
        <v>11.72026</v>
      </c>
      <c r="V329">
        <v>12.08657</v>
      </c>
      <c r="W329">
        <v>13.831580000000001</v>
      </c>
      <c r="X329">
        <v>17.98921</v>
      </c>
      <c r="Y329">
        <v>21.372920000000001</v>
      </c>
      <c r="Z329">
        <v>24.878640000000001</v>
      </c>
      <c r="AA329">
        <v>27.30742</v>
      </c>
      <c r="AB329">
        <v>28.831530000000001</v>
      </c>
      <c r="AC329">
        <v>29.753810000000001</v>
      </c>
      <c r="AD329">
        <v>30.616029999999999</v>
      </c>
      <c r="AE329">
        <v>31.01118</v>
      </c>
      <c r="AF329">
        <v>28.840140000000002</v>
      </c>
      <c r="AG329">
        <v>25.767420000000001</v>
      </c>
      <c r="AH329">
        <v>21.166879999999999</v>
      </c>
      <c r="AI329">
        <v>17.914239999999999</v>
      </c>
      <c r="AJ329">
        <v>15.63687</v>
      </c>
      <c r="AK329">
        <v>15.4282</v>
      </c>
      <c r="AL329">
        <v>14.760809999999999</v>
      </c>
      <c r="AM329">
        <v>13.90131</v>
      </c>
      <c r="AN329">
        <v>13.08581</v>
      </c>
      <c r="AO329">
        <v>12.290660000000001</v>
      </c>
      <c r="AP329">
        <v>72.609899999999996</v>
      </c>
      <c r="AQ329">
        <v>71.831419999999994</v>
      </c>
      <c r="AR329">
        <v>71.767349999999993</v>
      </c>
      <c r="AS329">
        <v>71.663820000000001</v>
      </c>
      <c r="AT329">
        <v>70.507189999999994</v>
      </c>
      <c r="AU329">
        <v>71.229640000000003</v>
      </c>
      <c r="AV329">
        <v>71.26567</v>
      </c>
      <c r="AW329">
        <v>73.646389999999997</v>
      </c>
      <c r="AX329">
        <v>78.883539999999996</v>
      </c>
      <c r="AY329">
        <v>84.175960000000003</v>
      </c>
      <c r="AZ329">
        <v>87.15889</v>
      </c>
      <c r="BA329">
        <v>88.392780000000002</v>
      </c>
      <c r="BB329">
        <v>90.21996</v>
      </c>
      <c r="BC329">
        <v>91.808400000000006</v>
      </c>
      <c r="BD329">
        <v>91.438860000000005</v>
      </c>
      <c r="BE329">
        <v>87.606830000000002</v>
      </c>
      <c r="BF329">
        <v>81.407210000000006</v>
      </c>
      <c r="BG329">
        <v>78.812359999999998</v>
      </c>
      <c r="BH329">
        <v>76.753640000000004</v>
      </c>
      <c r="BI329">
        <v>75.544060000000002</v>
      </c>
      <c r="BJ329">
        <v>72.88449</v>
      </c>
      <c r="BK329">
        <v>72.650379999999998</v>
      </c>
      <c r="BL329">
        <v>72.499510000000001</v>
      </c>
      <c r="BM329">
        <v>71.690380000000005</v>
      </c>
      <c r="BN329">
        <v>2.8805999999999998E-2</v>
      </c>
      <c r="BO329">
        <v>-6.7648999999999999E-3</v>
      </c>
      <c r="BP329">
        <v>2.87094E-2</v>
      </c>
      <c r="BQ329">
        <v>-7.2110300000000002E-2</v>
      </c>
      <c r="BR329">
        <v>-9.3346499999999999E-2</v>
      </c>
      <c r="BS329">
        <v>-0.2648356</v>
      </c>
      <c r="BT329">
        <v>3.8181600000000003E-2</v>
      </c>
      <c r="BU329">
        <v>0.4457894</v>
      </c>
      <c r="BV329">
        <v>1.8698200000000002E-2</v>
      </c>
      <c r="BW329">
        <v>-0.59463779999999999</v>
      </c>
      <c r="BX329">
        <v>-0.59923090000000001</v>
      </c>
      <c r="BY329">
        <v>-9.6393599999999996E-2</v>
      </c>
      <c r="BZ329">
        <v>0.72014719999999999</v>
      </c>
      <c r="CA329">
        <v>1.519129</v>
      </c>
      <c r="CB329">
        <v>2.0171790000000001</v>
      </c>
      <c r="CC329">
        <v>1.5565500000000001</v>
      </c>
      <c r="CD329">
        <v>3.7138499999999998E-2</v>
      </c>
      <c r="CE329">
        <v>-8.92072E-2</v>
      </c>
      <c r="CF329">
        <v>-4.4561099999999999E-2</v>
      </c>
      <c r="CG329">
        <v>-0.24961539999999999</v>
      </c>
      <c r="CH329">
        <v>-0.15114849999999999</v>
      </c>
      <c r="CI329">
        <v>-0.1196783</v>
      </c>
      <c r="CJ329">
        <v>4.7734100000000002E-2</v>
      </c>
      <c r="CK329">
        <v>-2.1231900000000001E-2</v>
      </c>
      <c r="CL329">
        <v>1.2907999999999999E-3</v>
      </c>
      <c r="CM329">
        <v>8.0840000000000003E-4</v>
      </c>
      <c r="CN329">
        <v>5.8319999999999997E-4</v>
      </c>
      <c r="CO329">
        <v>3.4846999999999999E-3</v>
      </c>
      <c r="CP329">
        <v>1.15663E-2</v>
      </c>
      <c r="CQ329">
        <v>3.24652E-2</v>
      </c>
      <c r="CR329">
        <v>2.99279E-2</v>
      </c>
      <c r="CS329">
        <v>2.78886E-2</v>
      </c>
      <c r="CT329">
        <v>2.47672E-2</v>
      </c>
      <c r="CU329" s="25">
        <v>1.96571E-2</v>
      </c>
      <c r="CV329" s="25">
        <v>1.06401E-2</v>
      </c>
      <c r="CW329" s="25">
        <v>3.2950000000000002E-3</v>
      </c>
      <c r="CX329" s="25">
        <v>9.9586999999999992E-3</v>
      </c>
      <c r="CY329">
        <v>2.7220899999999999E-2</v>
      </c>
      <c r="CZ329">
        <v>9.0023199999999998E-2</v>
      </c>
      <c r="DA329">
        <v>0.12621460000000001</v>
      </c>
      <c r="DB329">
        <v>0.1206796</v>
      </c>
      <c r="DC329">
        <v>0.1109743</v>
      </c>
      <c r="DD329">
        <v>7.2723300000000005E-2</v>
      </c>
      <c r="DE329">
        <v>5.4987399999999999E-2</v>
      </c>
      <c r="DF329">
        <v>3.80874E-2</v>
      </c>
      <c r="DG329">
        <v>2.1278200000000001E-2</v>
      </c>
      <c r="DH329">
        <v>1.0759599999999999E-2</v>
      </c>
      <c r="DI329">
        <v>4.2170000000000003E-3</v>
      </c>
    </row>
    <row r="330" spans="1:113" x14ac:dyDescent="0.25">
      <c r="A330" t="str">
        <f t="shared" si="5"/>
        <v>All_6. Schools_All_All_All_0 to 199.99 kW_44079</v>
      </c>
      <c r="B330" t="s">
        <v>155</v>
      </c>
      <c r="C330" t="s">
        <v>217</v>
      </c>
      <c r="D330" t="s">
        <v>2</v>
      </c>
      <c r="E330" t="s">
        <v>42</v>
      </c>
      <c r="F330" t="s">
        <v>2</v>
      </c>
      <c r="G330" t="s">
        <v>2</v>
      </c>
      <c r="H330" t="s">
        <v>2</v>
      </c>
      <c r="I330" t="s">
        <v>212</v>
      </c>
      <c r="J330" s="11">
        <v>44079</v>
      </c>
      <c r="K330">
        <v>15</v>
      </c>
      <c r="L330">
        <v>18</v>
      </c>
      <c r="M330">
        <v>490</v>
      </c>
      <c r="N330">
        <v>0</v>
      </c>
      <c r="O330">
        <v>0</v>
      </c>
      <c r="P330">
        <v>0</v>
      </c>
      <c r="Q330">
        <v>0</v>
      </c>
      <c r="R330">
        <v>11.654949999999999</v>
      </c>
      <c r="S330">
        <v>11.435560000000001</v>
      </c>
      <c r="T330">
        <v>11.22561</v>
      </c>
      <c r="U330">
        <v>11.147959999999999</v>
      </c>
      <c r="V330">
        <v>11.23995</v>
      </c>
      <c r="W330">
        <v>11.50098</v>
      </c>
      <c r="X330">
        <v>11.33765</v>
      </c>
      <c r="Y330">
        <v>10.209110000000001</v>
      </c>
      <c r="Z330">
        <v>10.442729999999999</v>
      </c>
      <c r="AA330">
        <v>10.96134</v>
      </c>
      <c r="AB330">
        <v>11.699949999999999</v>
      </c>
      <c r="AC330">
        <v>12.74685</v>
      </c>
      <c r="AD330">
        <v>13.80156</v>
      </c>
      <c r="AE330">
        <v>14.42578</v>
      </c>
      <c r="AF330">
        <v>15.575139999999999</v>
      </c>
      <c r="AG330">
        <v>16.43393</v>
      </c>
      <c r="AH330">
        <v>16.579910000000002</v>
      </c>
      <c r="AI330">
        <v>17.05303</v>
      </c>
      <c r="AJ330">
        <v>16.829319999999999</v>
      </c>
      <c r="AK330">
        <v>16.094750000000001</v>
      </c>
      <c r="AL330">
        <v>15.16865</v>
      </c>
      <c r="AM330">
        <v>14.43812</v>
      </c>
      <c r="AN330">
        <v>13.803039999999999</v>
      </c>
      <c r="AO330">
        <v>12.985670000000001</v>
      </c>
      <c r="AP330">
        <v>71.432500000000005</v>
      </c>
      <c r="AQ330">
        <v>70.833799999999997</v>
      </c>
      <c r="AR330">
        <v>70.383949999999999</v>
      </c>
      <c r="AS330">
        <v>69.29195</v>
      </c>
      <c r="AT330">
        <v>70.663480000000007</v>
      </c>
      <c r="AU330">
        <v>70.287419999999997</v>
      </c>
      <c r="AV330">
        <v>70.831299999999999</v>
      </c>
      <c r="AW330">
        <v>75.043059999999997</v>
      </c>
      <c r="AX330">
        <v>82.600170000000006</v>
      </c>
      <c r="AY330">
        <v>89.718059999999994</v>
      </c>
      <c r="AZ330">
        <v>96.994190000000003</v>
      </c>
      <c r="BA330">
        <v>100.34229999999999</v>
      </c>
      <c r="BB330">
        <v>102.53189999999999</v>
      </c>
      <c r="BC330">
        <v>104.1022</v>
      </c>
      <c r="BD330">
        <v>103.5818</v>
      </c>
      <c r="BE330">
        <v>102.4969</v>
      </c>
      <c r="BF330">
        <v>100.76860000000001</v>
      </c>
      <c r="BG330">
        <v>96.061099999999996</v>
      </c>
      <c r="BH330">
        <v>92.046459999999996</v>
      </c>
      <c r="BI330">
        <v>87.852410000000006</v>
      </c>
      <c r="BJ330">
        <v>85.537769999999995</v>
      </c>
      <c r="BK330">
        <v>81.350290000000001</v>
      </c>
      <c r="BL330">
        <v>79.127219999999994</v>
      </c>
      <c r="BM330">
        <v>78.580380000000005</v>
      </c>
      <c r="BN330">
        <v>-1.8749000000000001E-3</v>
      </c>
      <c r="BO330">
        <v>-7.7808E-3</v>
      </c>
      <c r="BP330">
        <v>2.67627E-2</v>
      </c>
      <c r="BQ330">
        <v>-4.4748000000000001E-3</v>
      </c>
      <c r="BR330">
        <v>-7.2030200000000003E-2</v>
      </c>
      <c r="BS330">
        <v>-0.16591059999999999</v>
      </c>
      <c r="BT330">
        <v>9.0202400000000002E-2</v>
      </c>
      <c r="BU330">
        <v>0.41761470000000001</v>
      </c>
      <c r="BV330">
        <v>4.2444599999999999E-2</v>
      </c>
      <c r="BW330">
        <v>-0.45952599999999999</v>
      </c>
      <c r="BX330">
        <v>-0.52742889999999998</v>
      </c>
      <c r="BY330">
        <v>2.96184E-2</v>
      </c>
      <c r="BZ330">
        <v>0.5950626</v>
      </c>
      <c r="CA330">
        <v>1.4632229999999999</v>
      </c>
      <c r="CB330">
        <v>1.38873</v>
      </c>
      <c r="CC330">
        <v>0.46536169999999999</v>
      </c>
      <c r="CD330">
        <v>-0.73187630000000004</v>
      </c>
      <c r="CE330">
        <v>-0.77735969999999999</v>
      </c>
      <c r="CF330">
        <v>-0.97872239999999999</v>
      </c>
      <c r="CG330">
        <v>-0.61907860000000003</v>
      </c>
      <c r="CH330">
        <v>-0.26057069999999999</v>
      </c>
      <c r="CI330">
        <v>-0.1282112</v>
      </c>
      <c r="CJ330">
        <v>-0.24765999999999999</v>
      </c>
      <c r="CK330">
        <v>-0.13738159999999999</v>
      </c>
      <c r="CL330">
        <v>1.1695E-3</v>
      </c>
      <c r="CM330">
        <v>6.7759999999999999E-4</v>
      </c>
      <c r="CN330">
        <v>5.555E-4</v>
      </c>
      <c r="CO330">
        <v>2.5341000000000001E-3</v>
      </c>
      <c r="CP330">
        <v>1.0195299999999999E-2</v>
      </c>
      <c r="CQ330">
        <v>2.5821400000000001E-2</v>
      </c>
      <c r="CR330">
        <v>2.3884499999999999E-2</v>
      </c>
      <c r="CS330">
        <v>2.5985899999999999E-2</v>
      </c>
      <c r="CT330">
        <v>2.35046E-2</v>
      </c>
      <c r="CU330">
        <v>1.7477099999999999E-2</v>
      </c>
      <c r="CV330" s="25">
        <v>1.69412E-2</v>
      </c>
      <c r="CW330" s="25">
        <v>5.1190000000000003E-3</v>
      </c>
      <c r="CX330" s="25">
        <v>1.7754200000000001E-2</v>
      </c>
      <c r="CY330">
        <v>3.9698299999999999E-2</v>
      </c>
      <c r="CZ330">
        <v>0.1848977</v>
      </c>
      <c r="DA330">
        <v>0.20153289999999999</v>
      </c>
      <c r="DB330">
        <v>0.15793219999999999</v>
      </c>
      <c r="DC330">
        <v>0.146227</v>
      </c>
      <c r="DD330">
        <v>0.11663279999999999</v>
      </c>
      <c r="DE330">
        <v>8.7126899999999993E-2</v>
      </c>
      <c r="DF330">
        <v>5.2997299999999997E-2</v>
      </c>
      <c r="DG330">
        <v>2.8193900000000001E-2</v>
      </c>
      <c r="DH330">
        <v>1.86873E-2</v>
      </c>
      <c r="DI330">
        <v>1.45291E-2</v>
      </c>
    </row>
    <row r="331" spans="1:113" x14ac:dyDescent="0.25">
      <c r="A331" t="str">
        <f t="shared" si="5"/>
        <v>All_6. Schools_All_All_All_0 to 199.99 kW_44080</v>
      </c>
      <c r="B331" t="s">
        <v>155</v>
      </c>
      <c r="C331" t="s">
        <v>217</v>
      </c>
      <c r="D331" t="s">
        <v>2</v>
      </c>
      <c r="E331" t="s">
        <v>42</v>
      </c>
      <c r="F331" t="s">
        <v>2</v>
      </c>
      <c r="G331" t="s">
        <v>2</v>
      </c>
      <c r="H331" t="s">
        <v>2</v>
      </c>
      <c r="I331" t="s">
        <v>212</v>
      </c>
      <c r="J331" s="11">
        <v>44080</v>
      </c>
      <c r="K331">
        <v>15</v>
      </c>
      <c r="L331">
        <v>18</v>
      </c>
      <c r="M331">
        <v>490</v>
      </c>
      <c r="N331">
        <v>0</v>
      </c>
      <c r="O331">
        <v>0</v>
      </c>
      <c r="P331">
        <v>0</v>
      </c>
      <c r="Q331">
        <v>0</v>
      </c>
      <c r="R331">
        <v>12.310650000000001</v>
      </c>
      <c r="S331">
        <v>12.04411</v>
      </c>
      <c r="T331">
        <v>11.85745</v>
      </c>
      <c r="U331">
        <v>11.789389999999999</v>
      </c>
      <c r="V331">
        <v>11.651730000000001</v>
      </c>
      <c r="W331">
        <v>11.92942</v>
      </c>
      <c r="X331">
        <v>11.957879999999999</v>
      </c>
      <c r="Y331">
        <v>10.95139</v>
      </c>
      <c r="Z331">
        <v>11.24028</v>
      </c>
      <c r="AA331">
        <v>11.614089999999999</v>
      </c>
      <c r="AB331">
        <v>12.739800000000001</v>
      </c>
      <c r="AC331">
        <v>13.87805</v>
      </c>
      <c r="AD331">
        <v>14.9031</v>
      </c>
      <c r="AE331">
        <v>16.157920000000001</v>
      </c>
      <c r="AF331">
        <v>17.367339999999999</v>
      </c>
      <c r="AG331">
        <v>17.802800000000001</v>
      </c>
      <c r="AH331">
        <v>17.363880000000002</v>
      </c>
      <c r="AI331">
        <v>17.065349999999999</v>
      </c>
      <c r="AJ331">
        <v>16.446449999999999</v>
      </c>
      <c r="AK331">
        <v>15.756869999999999</v>
      </c>
      <c r="AL331">
        <v>14.682829999999999</v>
      </c>
      <c r="AM331">
        <v>14.242229999999999</v>
      </c>
      <c r="AN331">
        <v>13.71359</v>
      </c>
      <c r="AO331">
        <v>13.053559999999999</v>
      </c>
      <c r="AP331">
        <v>77.136799999999994</v>
      </c>
      <c r="AQ331">
        <v>76.774569999999997</v>
      </c>
      <c r="AR331">
        <v>74.31626</v>
      </c>
      <c r="AS331">
        <v>74.191280000000006</v>
      </c>
      <c r="AT331">
        <v>73.633880000000005</v>
      </c>
      <c r="AU331">
        <v>73.797700000000006</v>
      </c>
      <c r="AV331">
        <v>73.038480000000007</v>
      </c>
      <c r="AW331">
        <v>80.297229999999999</v>
      </c>
      <c r="AX331">
        <v>87.750630000000001</v>
      </c>
      <c r="AY331">
        <v>95.877549999999999</v>
      </c>
      <c r="AZ331">
        <v>102.11320000000001</v>
      </c>
      <c r="BA331">
        <v>104.887</v>
      </c>
      <c r="BB331">
        <v>104.077</v>
      </c>
      <c r="BC331">
        <v>105.51900000000001</v>
      </c>
      <c r="BD331">
        <v>104.45269999999999</v>
      </c>
      <c r="BE331">
        <v>102.0129</v>
      </c>
      <c r="BF331">
        <v>98.066959999999995</v>
      </c>
      <c r="BG331">
        <v>94.186229999999995</v>
      </c>
      <c r="BH331">
        <v>88.453980000000001</v>
      </c>
      <c r="BI331">
        <v>83.842640000000003</v>
      </c>
      <c r="BJ331">
        <v>80.003659999999996</v>
      </c>
      <c r="BK331">
        <v>77.751919999999998</v>
      </c>
      <c r="BL331">
        <v>76.312939999999998</v>
      </c>
      <c r="BM331">
        <v>74.668049999999994</v>
      </c>
      <c r="BN331">
        <v>4.1145899999999999E-2</v>
      </c>
      <c r="BO331">
        <v>-4.6574200000000003E-2</v>
      </c>
      <c r="BP331">
        <v>7.7407599999999993E-2</v>
      </c>
      <c r="BQ331">
        <v>-8.9072700000000005E-2</v>
      </c>
      <c r="BR331">
        <v>-0.1171968</v>
      </c>
      <c r="BS331">
        <v>-0.57855789999999996</v>
      </c>
      <c r="BT331">
        <v>-0.34219650000000001</v>
      </c>
      <c r="BU331">
        <v>8.2443600000000006E-2</v>
      </c>
      <c r="BV331">
        <v>3.7481100000000003E-2</v>
      </c>
      <c r="BW331">
        <v>2.3834600000000001E-2</v>
      </c>
      <c r="BX331">
        <v>-9.06695E-2</v>
      </c>
      <c r="BY331">
        <v>-8.9875800000000006E-2</v>
      </c>
      <c r="BZ331">
        <v>0.32485839999999999</v>
      </c>
      <c r="CA331">
        <v>0.82643929999999999</v>
      </c>
      <c r="CB331">
        <v>0.88966699999999999</v>
      </c>
      <c r="CC331">
        <v>-0.15086459999999999</v>
      </c>
      <c r="CD331">
        <v>-1.033215</v>
      </c>
      <c r="CE331">
        <v>-1.0230790000000001</v>
      </c>
      <c r="CF331">
        <v>-0.77814399999999995</v>
      </c>
      <c r="CG331">
        <v>-0.34411350000000002</v>
      </c>
      <c r="CH331">
        <v>-0.17566010000000001</v>
      </c>
      <c r="CI331">
        <v>-0.12758040000000001</v>
      </c>
      <c r="CJ331">
        <v>-0.16108169999999999</v>
      </c>
      <c r="CK331">
        <v>-0.1590174</v>
      </c>
      <c r="CL331" s="25">
        <v>2.5755000000000001E-3</v>
      </c>
      <c r="CM331" s="25">
        <v>1.5204999999999999E-3</v>
      </c>
      <c r="CN331" s="25">
        <v>1.1511E-3</v>
      </c>
      <c r="CO331" s="25">
        <v>5.8403999999999999E-3</v>
      </c>
      <c r="CP331" s="25">
        <v>1.6795299999999999E-2</v>
      </c>
      <c r="CQ331" s="25">
        <v>3.8331200000000003E-2</v>
      </c>
      <c r="CR331" s="25">
        <v>3.9044299999999997E-2</v>
      </c>
      <c r="CS331" s="25">
        <v>3.4169699999999997E-2</v>
      </c>
      <c r="CT331" s="25">
        <v>3.1424300000000002E-2</v>
      </c>
      <c r="CU331" s="25">
        <v>2.65022E-2</v>
      </c>
      <c r="CV331" s="25">
        <v>2.4462399999999999E-2</v>
      </c>
      <c r="CW331" s="25">
        <v>8.0438999999999997E-3</v>
      </c>
      <c r="CX331" s="25">
        <v>2.2887999999999999E-2</v>
      </c>
      <c r="CY331" s="25">
        <v>5.0173599999999999E-2</v>
      </c>
      <c r="CZ331" s="25">
        <v>0.19774059999999999</v>
      </c>
      <c r="DA331" s="25">
        <v>0.2016415</v>
      </c>
      <c r="DB331" s="25">
        <v>0.15535760000000001</v>
      </c>
      <c r="DC331" s="25">
        <v>0.1367283</v>
      </c>
      <c r="DD331" s="25">
        <v>9.8876000000000006E-2</v>
      </c>
      <c r="DE331" s="25">
        <v>5.6165199999999998E-2</v>
      </c>
      <c r="DF331" s="25">
        <v>3.5362200000000003E-2</v>
      </c>
      <c r="DG331" s="25">
        <v>1.7921099999999999E-2</v>
      </c>
      <c r="DH331" s="25">
        <v>1.31392E-2</v>
      </c>
      <c r="DI331" s="25">
        <v>9.6921999999999998E-3</v>
      </c>
    </row>
    <row r="332" spans="1:113" x14ac:dyDescent="0.25">
      <c r="A332" t="str">
        <f t="shared" si="5"/>
        <v>All_6. Schools_All_All_All_0 to 199.99 kW_44081</v>
      </c>
      <c r="B332" t="s">
        <v>155</v>
      </c>
      <c r="C332" t="s">
        <v>217</v>
      </c>
      <c r="D332" t="s">
        <v>2</v>
      </c>
      <c r="E332" t="s">
        <v>42</v>
      </c>
      <c r="F332" t="s">
        <v>2</v>
      </c>
      <c r="G332" t="s">
        <v>2</v>
      </c>
      <c r="H332" t="s">
        <v>2</v>
      </c>
      <c r="I332" t="s">
        <v>212</v>
      </c>
      <c r="J332" s="11">
        <v>44081</v>
      </c>
      <c r="K332">
        <v>15</v>
      </c>
      <c r="L332">
        <v>18</v>
      </c>
      <c r="M332">
        <v>490</v>
      </c>
      <c r="N332">
        <v>0</v>
      </c>
      <c r="O332">
        <v>0</v>
      </c>
      <c r="P332">
        <v>0</v>
      </c>
      <c r="Q332">
        <v>0</v>
      </c>
      <c r="R332">
        <v>12.450189999999999</v>
      </c>
      <c r="S332">
        <v>12.11016</v>
      </c>
      <c r="T332">
        <v>12.08344</v>
      </c>
      <c r="U332">
        <v>11.992699999999999</v>
      </c>
      <c r="V332">
        <v>12.46747</v>
      </c>
      <c r="W332">
        <v>14.061540000000001</v>
      </c>
      <c r="X332">
        <v>16.94323</v>
      </c>
      <c r="Y332">
        <v>17.189</v>
      </c>
      <c r="Z332">
        <v>16.96677</v>
      </c>
      <c r="AA332">
        <v>16.492819999999998</v>
      </c>
      <c r="AB332">
        <v>17.221109999999999</v>
      </c>
      <c r="AC332">
        <v>18.59882</v>
      </c>
      <c r="AD332">
        <v>18.875440000000001</v>
      </c>
      <c r="AE332">
        <v>19.099260000000001</v>
      </c>
      <c r="AF332">
        <v>17.3918</v>
      </c>
      <c r="AG332">
        <v>16.592210000000001</v>
      </c>
      <c r="AH332">
        <v>15.395099999999999</v>
      </c>
      <c r="AI332">
        <v>14.334350000000001</v>
      </c>
      <c r="AJ332">
        <v>13.7186</v>
      </c>
      <c r="AK332">
        <v>13.83976</v>
      </c>
      <c r="AL332">
        <v>13.339499999999999</v>
      </c>
      <c r="AM332">
        <v>13.1172</v>
      </c>
      <c r="AN332">
        <v>12.60866</v>
      </c>
      <c r="AO332">
        <v>12.00259</v>
      </c>
      <c r="AP332">
        <v>73.085800000000006</v>
      </c>
      <c r="AQ332">
        <v>72.385670000000005</v>
      </c>
      <c r="AR332">
        <v>71.776060000000001</v>
      </c>
      <c r="AS332">
        <v>70.294690000000003</v>
      </c>
      <c r="AT332">
        <v>69.820819999999998</v>
      </c>
      <c r="AU332">
        <v>68.27807</v>
      </c>
      <c r="AV332">
        <v>67.894450000000006</v>
      </c>
      <c r="AW332">
        <v>72.084209999999999</v>
      </c>
      <c r="AX332">
        <v>75.425160000000005</v>
      </c>
      <c r="AY332">
        <v>80.14864</v>
      </c>
      <c r="AZ332">
        <v>84.365780000000001</v>
      </c>
      <c r="BA332">
        <v>84.535399999999996</v>
      </c>
      <c r="BB332">
        <v>83.635369999999995</v>
      </c>
      <c r="BC332">
        <v>83.412229999999994</v>
      </c>
      <c r="BD332">
        <v>81.453019999999995</v>
      </c>
      <c r="BE332">
        <v>80.132660000000001</v>
      </c>
      <c r="BF332">
        <v>79.484189999999998</v>
      </c>
      <c r="BG332">
        <v>76.230710000000002</v>
      </c>
      <c r="BH332">
        <v>73.544340000000005</v>
      </c>
      <c r="BI332">
        <v>72.037300000000002</v>
      </c>
      <c r="BJ332">
        <v>71.872829999999993</v>
      </c>
      <c r="BK332">
        <v>71.145229999999998</v>
      </c>
      <c r="BL332">
        <v>70.272729999999996</v>
      </c>
      <c r="BM332">
        <v>69.973410000000001</v>
      </c>
      <c r="BN332">
        <v>-4.63895E-2</v>
      </c>
      <c r="BO332">
        <v>-4.87205E-2</v>
      </c>
      <c r="BP332">
        <v>7.3816300000000001E-2</v>
      </c>
      <c r="BQ332">
        <v>3.5823500000000001E-2</v>
      </c>
      <c r="BR332">
        <v>7.3800999999999997E-3</v>
      </c>
      <c r="BS332">
        <v>1.5267299999999999E-2</v>
      </c>
      <c r="BT332">
        <v>2.21662E-2</v>
      </c>
      <c r="BU332">
        <v>0.36939870000000002</v>
      </c>
      <c r="BV332">
        <v>-0.1298154</v>
      </c>
      <c r="BW332">
        <v>-0.47829670000000002</v>
      </c>
      <c r="BX332">
        <v>-0.23959939999999999</v>
      </c>
      <c r="BY332">
        <v>-0.35717300000000002</v>
      </c>
      <c r="BZ332">
        <v>0.62635450000000004</v>
      </c>
      <c r="CA332">
        <v>0.95331080000000001</v>
      </c>
      <c r="CB332">
        <v>2.3713850000000001</v>
      </c>
      <c r="CC332">
        <v>1.7019089999999999</v>
      </c>
      <c r="CD332">
        <v>-0.1198332</v>
      </c>
      <c r="CE332">
        <v>-0.2392522</v>
      </c>
      <c r="CF332">
        <v>0.15509819999999999</v>
      </c>
      <c r="CG332">
        <v>-2.0672599999999999E-2</v>
      </c>
      <c r="CH332">
        <v>-0.1004637</v>
      </c>
      <c r="CI332">
        <v>-0.12110360000000001</v>
      </c>
      <c r="CJ332">
        <v>7.3311399999999999E-2</v>
      </c>
      <c r="CK332">
        <v>-8.8310200000000005E-2</v>
      </c>
      <c r="CL332" s="25">
        <v>5.4668E-3</v>
      </c>
      <c r="CM332" s="25">
        <v>3.1833E-3</v>
      </c>
      <c r="CN332" s="25">
        <v>2.7810999999999999E-3</v>
      </c>
      <c r="CO332" s="25">
        <v>1.03442E-2</v>
      </c>
      <c r="CP332" s="25">
        <v>3.0240099999999999E-2</v>
      </c>
      <c r="CQ332" s="25">
        <v>6.497E-2</v>
      </c>
      <c r="CR332" s="25">
        <v>7.6435199999999995E-2</v>
      </c>
      <c r="CS332" s="25">
        <v>5.68093E-2</v>
      </c>
      <c r="CT332" s="25">
        <v>6.9054699999999997E-2</v>
      </c>
      <c r="CU332" s="25">
        <v>4.5932800000000003E-2</v>
      </c>
      <c r="CV332" s="25">
        <v>3.9905099999999999E-2</v>
      </c>
      <c r="CW332" s="25">
        <v>1.7881500000000002E-2</v>
      </c>
      <c r="CX332" s="25">
        <v>2.62248E-2</v>
      </c>
      <c r="CY332" s="25">
        <v>5.3765899999999998E-2</v>
      </c>
      <c r="CZ332" s="25">
        <v>0.14953710000000001</v>
      </c>
      <c r="DA332" s="25">
        <v>0.17966879999999999</v>
      </c>
      <c r="DB332" s="25">
        <v>0.1411096</v>
      </c>
      <c r="DC332" s="25">
        <v>0.1210546</v>
      </c>
      <c r="DD332" s="25">
        <v>8.2671099999999997E-2</v>
      </c>
      <c r="DE332" s="25">
        <v>5.2224199999999998E-2</v>
      </c>
      <c r="DF332" s="25">
        <v>3.9619399999999999E-2</v>
      </c>
      <c r="DG332" s="25">
        <v>3.3413600000000002E-2</v>
      </c>
      <c r="DH332" s="25">
        <v>2.66874E-2</v>
      </c>
      <c r="DI332" s="25">
        <v>2.0991699999999999E-2</v>
      </c>
    </row>
    <row r="333" spans="1:113" x14ac:dyDescent="0.25">
      <c r="A333" t="str">
        <f t="shared" si="5"/>
        <v>All_6. Schools_All_All_All_0 to 199.99 kW_44104</v>
      </c>
      <c r="B333" t="s">
        <v>155</v>
      </c>
      <c r="C333" t="s">
        <v>217</v>
      </c>
      <c r="D333" t="s">
        <v>2</v>
      </c>
      <c r="E333" t="s">
        <v>42</v>
      </c>
      <c r="F333" t="s">
        <v>2</v>
      </c>
      <c r="G333" t="s">
        <v>2</v>
      </c>
      <c r="H333" t="s">
        <v>2</v>
      </c>
      <c r="I333" t="s">
        <v>212</v>
      </c>
      <c r="J333" s="11">
        <v>44104</v>
      </c>
      <c r="K333">
        <v>15</v>
      </c>
      <c r="L333">
        <v>18</v>
      </c>
      <c r="M333">
        <v>492</v>
      </c>
      <c r="N333">
        <v>0</v>
      </c>
      <c r="O333">
        <v>0</v>
      </c>
      <c r="P333">
        <v>0</v>
      </c>
      <c r="Q333">
        <v>0</v>
      </c>
      <c r="R333">
        <v>11.84674</v>
      </c>
      <c r="S333">
        <v>11.56621</v>
      </c>
      <c r="T333">
        <v>11.501609999999999</v>
      </c>
      <c r="U333">
        <v>11.3445</v>
      </c>
      <c r="V333">
        <v>11.622780000000001</v>
      </c>
      <c r="W333">
        <v>13.644299999999999</v>
      </c>
      <c r="X333">
        <v>18.254760000000001</v>
      </c>
      <c r="Y333">
        <v>22.96855</v>
      </c>
      <c r="Z333">
        <v>28.260580000000001</v>
      </c>
      <c r="AA333">
        <v>32.718519999999998</v>
      </c>
      <c r="AB333">
        <v>37.67116</v>
      </c>
      <c r="AC333">
        <v>41.296100000000003</v>
      </c>
      <c r="AD333">
        <v>43.529620000000001</v>
      </c>
      <c r="AE333">
        <v>43.431669999999997</v>
      </c>
      <c r="AF333">
        <v>41.287950000000002</v>
      </c>
      <c r="AG333">
        <v>37.21275</v>
      </c>
      <c r="AH333">
        <v>27.296099999999999</v>
      </c>
      <c r="AI333">
        <v>21.718039999999998</v>
      </c>
      <c r="AJ333">
        <v>18.799299999999999</v>
      </c>
      <c r="AK333">
        <v>17.597570000000001</v>
      </c>
      <c r="AL333">
        <v>15.77248</v>
      </c>
      <c r="AM333">
        <v>14.506539999999999</v>
      </c>
      <c r="AN333">
        <v>13.477069999999999</v>
      </c>
      <c r="AO333">
        <v>12.471629999999999</v>
      </c>
      <c r="AP333">
        <v>68.288200000000003</v>
      </c>
      <c r="AQ333">
        <v>67.336839999999995</v>
      </c>
      <c r="AR333">
        <v>66.187780000000004</v>
      </c>
      <c r="AS333">
        <v>66.131240000000005</v>
      </c>
      <c r="AT333">
        <v>65.730509999999995</v>
      </c>
      <c r="AU333">
        <v>66.626220000000004</v>
      </c>
      <c r="AV333">
        <v>66.051500000000004</v>
      </c>
      <c r="AW333">
        <v>72.107870000000005</v>
      </c>
      <c r="AX333">
        <v>81.06711</v>
      </c>
      <c r="AY333">
        <v>88.939350000000005</v>
      </c>
      <c r="AZ333">
        <v>96.265119999999996</v>
      </c>
      <c r="BA333">
        <v>98.702579999999998</v>
      </c>
      <c r="BB333">
        <v>100.3449</v>
      </c>
      <c r="BC333">
        <v>99.686080000000004</v>
      </c>
      <c r="BD333">
        <v>99.965710000000001</v>
      </c>
      <c r="BE333">
        <v>99.364819999999995</v>
      </c>
      <c r="BF333">
        <v>96.527460000000005</v>
      </c>
      <c r="BG333">
        <v>92.317570000000003</v>
      </c>
      <c r="BH333">
        <v>86.017139999999998</v>
      </c>
      <c r="BI333">
        <v>81.820679999999996</v>
      </c>
      <c r="BJ333">
        <v>79.646090000000001</v>
      </c>
      <c r="BK333">
        <v>76.117999999999995</v>
      </c>
      <c r="BL333">
        <v>73.698459999999997</v>
      </c>
      <c r="BM333">
        <v>71.623339999999999</v>
      </c>
      <c r="BN333">
        <v>-5.1958900000000002E-2</v>
      </c>
      <c r="BO333">
        <v>-8.3677999999999999E-3</v>
      </c>
      <c r="BP333">
        <v>2.4794099999999999E-2</v>
      </c>
      <c r="BQ333">
        <v>2.5009900000000002E-2</v>
      </c>
      <c r="BR333">
        <v>-7.1604899999999999E-2</v>
      </c>
      <c r="BS333">
        <v>-0.39112530000000001</v>
      </c>
      <c r="BT333">
        <v>2.3248000000000001E-3</v>
      </c>
      <c r="BU333">
        <v>0.40166849999999998</v>
      </c>
      <c r="BV333">
        <v>6.3656400000000002E-2</v>
      </c>
      <c r="BW333">
        <v>-0.46187630000000002</v>
      </c>
      <c r="BX333">
        <v>-0.5184185</v>
      </c>
      <c r="BY333">
        <v>4.0445000000000002E-2</v>
      </c>
      <c r="BZ333">
        <v>0.60058750000000005</v>
      </c>
      <c r="CA333">
        <v>1.484103</v>
      </c>
      <c r="CB333">
        <v>1.4898469999999999</v>
      </c>
      <c r="CC333">
        <v>0.40736650000000002</v>
      </c>
      <c r="CD333">
        <v>-0.73004999999999998</v>
      </c>
      <c r="CE333">
        <v>-0.65190729999999997</v>
      </c>
      <c r="CF333">
        <v>-0.75612780000000002</v>
      </c>
      <c r="CG333">
        <v>-0.50191649999999999</v>
      </c>
      <c r="CH333">
        <v>-0.22437750000000001</v>
      </c>
      <c r="CI333">
        <v>-0.1250935</v>
      </c>
      <c r="CJ333">
        <v>-9.48098E-2</v>
      </c>
      <c r="CK333">
        <v>-6.0269200000000002E-2</v>
      </c>
      <c r="CL333">
        <v>1.6259E-3</v>
      </c>
      <c r="CM333">
        <v>1.0862000000000001E-3</v>
      </c>
      <c r="CN333">
        <v>9.2710000000000004E-4</v>
      </c>
      <c r="CO333">
        <v>2.8251999999999999E-3</v>
      </c>
      <c r="CP333">
        <v>1.15088E-2</v>
      </c>
      <c r="CQ333">
        <v>3.3584799999999998E-2</v>
      </c>
      <c r="CR333">
        <v>3.4250000000000003E-2</v>
      </c>
      <c r="CS333">
        <v>3.00903E-2</v>
      </c>
      <c r="CT333">
        <v>2.01911E-2</v>
      </c>
      <c r="CU333" s="25">
        <v>2.2693999999999999E-2</v>
      </c>
      <c r="CV333" s="25">
        <v>1.7423899999999999E-2</v>
      </c>
      <c r="CW333" s="25">
        <v>4.4485999999999996E-3</v>
      </c>
      <c r="CX333" s="25">
        <v>1.9988100000000002E-2</v>
      </c>
      <c r="CY333">
        <v>6.0570699999999998E-2</v>
      </c>
      <c r="CZ333">
        <v>0.234546</v>
      </c>
      <c r="DA333">
        <v>0.28872249999999999</v>
      </c>
      <c r="DB333">
        <v>0.2364163</v>
      </c>
      <c r="DC333">
        <v>0.22088579999999999</v>
      </c>
      <c r="DD333">
        <v>0.1213653</v>
      </c>
      <c r="DE333">
        <v>9.4862199999999994E-2</v>
      </c>
      <c r="DF333">
        <v>5.7742599999999998E-2</v>
      </c>
      <c r="DG333">
        <v>3.02119E-2</v>
      </c>
      <c r="DH333">
        <v>1.5959600000000001E-2</v>
      </c>
      <c r="DI333">
        <v>6.3857999999999996E-3</v>
      </c>
    </row>
    <row r="334" spans="1:113" x14ac:dyDescent="0.25">
      <c r="A334" t="str">
        <f t="shared" si="5"/>
        <v>All_6. Schools_All_All_All_0 to 199.99 kW_44105</v>
      </c>
      <c r="B334" t="s">
        <v>155</v>
      </c>
      <c r="C334" t="s">
        <v>217</v>
      </c>
      <c r="D334" t="s">
        <v>2</v>
      </c>
      <c r="E334" t="s">
        <v>42</v>
      </c>
      <c r="F334" t="s">
        <v>2</v>
      </c>
      <c r="G334" t="s">
        <v>2</v>
      </c>
      <c r="H334" t="s">
        <v>2</v>
      </c>
      <c r="I334" t="s">
        <v>212</v>
      </c>
      <c r="J334" s="11">
        <v>44105</v>
      </c>
      <c r="K334">
        <v>15</v>
      </c>
      <c r="L334">
        <v>18</v>
      </c>
      <c r="M334">
        <v>492</v>
      </c>
      <c r="N334">
        <v>0</v>
      </c>
      <c r="O334">
        <v>0</v>
      </c>
      <c r="P334">
        <v>0</v>
      </c>
      <c r="Q334">
        <v>0</v>
      </c>
      <c r="R334">
        <v>12.006320000000001</v>
      </c>
      <c r="S334">
        <v>11.803280000000001</v>
      </c>
      <c r="T334">
        <v>11.97073</v>
      </c>
      <c r="U334">
        <v>12.33563</v>
      </c>
      <c r="V334">
        <v>12.74653</v>
      </c>
      <c r="W334">
        <v>14.382630000000001</v>
      </c>
      <c r="X334">
        <v>18.606169999999999</v>
      </c>
      <c r="Y334">
        <v>23.274480000000001</v>
      </c>
      <c r="Z334">
        <v>28.254560000000001</v>
      </c>
      <c r="AA334">
        <v>32.947699999999998</v>
      </c>
      <c r="AB334">
        <v>38.566180000000003</v>
      </c>
      <c r="AC334">
        <v>42.206000000000003</v>
      </c>
      <c r="AD334">
        <v>43.85774</v>
      </c>
      <c r="AE334">
        <v>43.972909999999999</v>
      </c>
      <c r="AF334">
        <v>41.682279999999999</v>
      </c>
      <c r="AG334">
        <v>36.585900000000002</v>
      </c>
      <c r="AH334">
        <v>26.82733</v>
      </c>
      <c r="AI334">
        <v>21.35079</v>
      </c>
      <c r="AJ334">
        <v>18.813099999999999</v>
      </c>
      <c r="AK334">
        <v>17.486160000000002</v>
      </c>
      <c r="AL334">
        <v>15.6564</v>
      </c>
      <c r="AM334">
        <v>14.48596</v>
      </c>
      <c r="AN334">
        <v>13.317159999999999</v>
      </c>
      <c r="AO334">
        <v>12.360480000000001</v>
      </c>
      <c r="AP334">
        <v>70.330799999999996</v>
      </c>
      <c r="AQ334">
        <v>69.476299999999995</v>
      </c>
      <c r="AR334">
        <v>68.568610000000007</v>
      </c>
      <c r="AS334">
        <v>67.320599999999999</v>
      </c>
      <c r="AT334">
        <v>65.155959999999993</v>
      </c>
      <c r="AU334">
        <v>65.454359999999994</v>
      </c>
      <c r="AV334">
        <v>64.732900000000001</v>
      </c>
      <c r="AW334">
        <v>69.958079999999995</v>
      </c>
      <c r="AX334">
        <v>78.517259999999993</v>
      </c>
      <c r="AY334">
        <v>86.917339999999996</v>
      </c>
      <c r="AZ334">
        <v>94.282730000000001</v>
      </c>
      <c r="BA334">
        <v>98.545500000000004</v>
      </c>
      <c r="BB334">
        <v>99.671419999999998</v>
      </c>
      <c r="BC334">
        <v>99.467389999999995</v>
      </c>
      <c r="BD334">
        <v>98.231679999999997</v>
      </c>
      <c r="BE334">
        <v>96.101489999999998</v>
      </c>
      <c r="BF334">
        <v>95.340040000000002</v>
      </c>
      <c r="BG334">
        <v>90.229609999999994</v>
      </c>
      <c r="BH334">
        <v>84.419439999999994</v>
      </c>
      <c r="BI334">
        <v>78.684330000000003</v>
      </c>
      <c r="BJ334">
        <v>76.318370000000002</v>
      </c>
      <c r="BK334">
        <v>73.841610000000003</v>
      </c>
      <c r="BL334">
        <v>71.036249999999995</v>
      </c>
      <c r="BM334">
        <v>69.275829999999999</v>
      </c>
      <c r="BN334">
        <v>3.90362E-2</v>
      </c>
      <c r="BO334">
        <v>-6.2896999999999996E-3</v>
      </c>
      <c r="BP334">
        <v>2.8555500000000001E-2</v>
      </c>
      <c r="BQ334">
        <v>-5.4939099999999998E-2</v>
      </c>
      <c r="BR334">
        <v>-3.8102400000000002E-2</v>
      </c>
      <c r="BS334">
        <v>-7.6244400000000004E-2</v>
      </c>
      <c r="BT334">
        <v>0.14330019999999999</v>
      </c>
      <c r="BU334">
        <v>0.44797169999999997</v>
      </c>
      <c r="BV334">
        <v>5.11893E-2</v>
      </c>
      <c r="BW334">
        <v>-0.39946969999999998</v>
      </c>
      <c r="BX334">
        <v>-0.51656040000000003</v>
      </c>
      <c r="BY334">
        <v>6.1229499999999999E-2</v>
      </c>
      <c r="BZ334">
        <v>0.5686158</v>
      </c>
      <c r="CA334">
        <v>1.46906</v>
      </c>
      <c r="CB334">
        <v>1.505727</v>
      </c>
      <c r="CC334">
        <v>0.69612370000000001</v>
      </c>
      <c r="CD334">
        <v>-0.60916999999999999</v>
      </c>
      <c r="CE334">
        <v>-0.54479390000000005</v>
      </c>
      <c r="CF334">
        <v>-0.53259500000000004</v>
      </c>
      <c r="CG334">
        <v>-0.38057069999999998</v>
      </c>
      <c r="CH334">
        <v>-0.1878359</v>
      </c>
      <c r="CI334">
        <v>-0.122069</v>
      </c>
      <c r="CJ334">
        <v>2.3420400000000001E-2</v>
      </c>
      <c r="CK334">
        <v>-2.02606E-2</v>
      </c>
      <c r="CL334">
        <v>2.441E-3</v>
      </c>
      <c r="CM334">
        <v>1.5551E-3</v>
      </c>
      <c r="CN334">
        <v>1.2013E-3</v>
      </c>
      <c r="CO334">
        <v>5.3594999999999997E-3</v>
      </c>
      <c r="CP334">
        <v>2.8460300000000001E-2</v>
      </c>
      <c r="CQ334">
        <v>3.17659E-2</v>
      </c>
      <c r="CR334">
        <v>3.4864800000000001E-2</v>
      </c>
      <c r="CS334">
        <v>3.33812E-2</v>
      </c>
      <c r="CT334">
        <v>2.3491499999999998E-2</v>
      </c>
      <c r="CU334" s="25">
        <v>2.1226999999999999E-2</v>
      </c>
      <c r="CV334" s="25">
        <v>1.28062E-2</v>
      </c>
      <c r="CW334" s="25">
        <v>3.9294000000000004E-3</v>
      </c>
      <c r="CX334" s="25">
        <v>1.3789900000000001E-2</v>
      </c>
      <c r="CY334">
        <v>9.4369999999999996E-2</v>
      </c>
      <c r="CZ334">
        <v>0.24463399999999999</v>
      </c>
      <c r="DA334">
        <v>0.32416050000000002</v>
      </c>
      <c r="DB334">
        <v>0.2418979</v>
      </c>
      <c r="DC334">
        <v>0.23431630000000001</v>
      </c>
      <c r="DD334">
        <v>0.1540773</v>
      </c>
      <c r="DE334">
        <v>0.1236699</v>
      </c>
      <c r="DF334">
        <v>6.1719099999999999E-2</v>
      </c>
      <c r="DG334">
        <v>2.9466900000000001E-2</v>
      </c>
      <c r="DH334">
        <v>1.4580600000000001E-2</v>
      </c>
      <c r="DI334">
        <v>8.4595E-3</v>
      </c>
    </row>
    <row r="335" spans="1:113" x14ac:dyDescent="0.25">
      <c r="A335" t="str">
        <f t="shared" si="5"/>
        <v>All_7. Institutional/Government_All_All_All_0 to 199.99 kW_44060</v>
      </c>
      <c r="B335" t="s">
        <v>155</v>
      </c>
      <c r="C335" t="s">
        <v>218</v>
      </c>
      <c r="D335" t="s">
        <v>2</v>
      </c>
      <c r="E335" t="s">
        <v>43</v>
      </c>
      <c r="F335" t="s">
        <v>2</v>
      </c>
      <c r="G335" t="s">
        <v>2</v>
      </c>
      <c r="H335" t="s">
        <v>2</v>
      </c>
      <c r="I335" t="s">
        <v>212</v>
      </c>
      <c r="J335" s="11">
        <v>44060</v>
      </c>
      <c r="K335">
        <v>15</v>
      </c>
      <c r="L335">
        <v>18</v>
      </c>
      <c r="M335">
        <v>1644</v>
      </c>
      <c r="N335">
        <v>0</v>
      </c>
      <c r="O335">
        <v>0</v>
      </c>
      <c r="P335">
        <v>0</v>
      </c>
      <c r="Q335">
        <v>0</v>
      </c>
      <c r="R335">
        <v>13.59282</v>
      </c>
      <c r="S335">
        <v>13.35666</v>
      </c>
      <c r="T335">
        <v>13.18003</v>
      </c>
      <c r="U335">
        <v>13.141170000000001</v>
      </c>
      <c r="V335">
        <v>13.53276</v>
      </c>
      <c r="W335">
        <v>14.497680000000001</v>
      </c>
      <c r="X335">
        <v>15.66671</v>
      </c>
      <c r="Y335">
        <v>17.491510000000002</v>
      </c>
      <c r="Z335">
        <v>19.67867</v>
      </c>
      <c r="AA335">
        <v>20.786149999999999</v>
      </c>
      <c r="AB335">
        <v>21.433070000000001</v>
      </c>
      <c r="AC335">
        <v>22.311990000000002</v>
      </c>
      <c r="AD335">
        <v>22.485009999999999</v>
      </c>
      <c r="AE335">
        <v>22.993169999999999</v>
      </c>
      <c r="AF335">
        <v>23.154019999999999</v>
      </c>
      <c r="AG335">
        <v>22.960989999999999</v>
      </c>
      <c r="AH335">
        <v>21.976600000000001</v>
      </c>
      <c r="AI335">
        <v>20.026129999999998</v>
      </c>
      <c r="AJ335">
        <v>18.457809999999998</v>
      </c>
      <c r="AK335">
        <v>18.454049999999999</v>
      </c>
      <c r="AL335">
        <v>18.169969999999999</v>
      </c>
      <c r="AM335">
        <v>16.521619999999999</v>
      </c>
      <c r="AN335">
        <v>15.05288</v>
      </c>
      <c r="AO335">
        <v>14.18788</v>
      </c>
      <c r="AP335">
        <v>70.918999999999997</v>
      </c>
      <c r="AQ335">
        <v>70.394260000000003</v>
      </c>
      <c r="AR335">
        <v>69.179910000000007</v>
      </c>
      <c r="AS335">
        <v>69.279079999999993</v>
      </c>
      <c r="AT335">
        <v>70.489429999999999</v>
      </c>
      <c r="AU335">
        <v>71.856629999999996</v>
      </c>
      <c r="AV335">
        <v>72.835740000000001</v>
      </c>
      <c r="AW335">
        <v>75.842960000000005</v>
      </c>
      <c r="AX335">
        <v>77.603149999999999</v>
      </c>
      <c r="AY335">
        <v>79.424819999999997</v>
      </c>
      <c r="AZ335">
        <v>83.092349999999996</v>
      </c>
      <c r="BA335">
        <v>87.240039999999993</v>
      </c>
      <c r="BB335">
        <v>88.327759999999998</v>
      </c>
      <c r="BC335">
        <v>89.936809999999994</v>
      </c>
      <c r="BD335">
        <v>90.904229999999998</v>
      </c>
      <c r="BE335">
        <v>89.572419999999994</v>
      </c>
      <c r="BF335">
        <v>87.644990000000007</v>
      </c>
      <c r="BG335">
        <v>85.543890000000005</v>
      </c>
      <c r="BH335">
        <v>80.712829999999997</v>
      </c>
      <c r="BI335">
        <v>76.533969999999997</v>
      </c>
      <c r="BJ335">
        <v>74.643519999999995</v>
      </c>
      <c r="BK335">
        <v>73.459429999999998</v>
      </c>
      <c r="BL335">
        <v>72.51943</v>
      </c>
      <c r="BM335">
        <v>71.77834</v>
      </c>
      <c r="BN335">
        <v>-5.0927E-2</v>
      </c>
      <c r="BO335">
        <v>-1.4072899999999999E-2</v>
      </c>
      <c r="BP335">
        <v>2.1767000000000002E-2</v>
      </c>
      <c r="BQ335">
        <v>6.00983E-2</v>
      </c>
      <c r="BR335">
        <v>7.4764999999999998E-2</v>
      </c>
      <c r="BS335">
        <v>0.21549219999999999</v>
      </c>
      <c r="BT335">
        <v>0.21316360000000001</v>
      </c>
      <c r="BU335">
        <v>-9.9698999999999996E-2</v>
      </c>
      <c r="BV335">
        <v>-0.2034879</v>
      </c>
      <c r="BW335">
        <v>-5.9728000000000003E-2</v>
      </c>
      <c r="BX335">
        <v>2.2929600000000001E-2</v>
      </c>
      <c r="BY335">
        <v>3.3819099999999998E-2</v>
      </c>
      <c r="BZ335">
        <v>2.8541299999999999E-2</v>
      </c>
      <c r="CA335">
        <v>0.2993362</v>
      </c>
      <c r="CB335">
        <v>0.49975419999999998</v>
      </c>
      <c r="CC335">
        <v>0.60975190000000001</v>
      </c>
      <c r="CD335">
        <v>0.56130219999999997</v>
      </c>
      <c r="CE335">
        <v>0.44248369999999998</v>
      </c>
      <c r="CF335">
        <v>0.40447060000000001</v>
      </c>
      <c r="CG335">
        <v>0.1991299</v>
      </c>
      <c r="CH335">
        <v>2.6087900000000001E-2</v>
      </c>
      <c r="CI335">
        <v>2.20161E-2</v>
      </c>
      <c r="CJ335">
        <v>8.8260000000000005E-3</v>
      </c>
      <c r="CK335">
        <v>-1.9334E-3</v>
      </c>
      <c r="CL335">
        <v>2.1489E-3</v>
      </c>
      <c r="CM335">
        <v>5.9719999999999999E-4</v>
      </c>
      <c r="CN335">
        <v>8.3969999999999997E-4</v>
      </c>
      <c r="CO335">
        <v>1.6670999999999999E-3</v>
      </c>
      <c r="CP335">
        <v>4.1209000000000003E-3</v>
      </c>
      <c r="CQ335">
        <v>5.6828E-3</v>
      </c>
      <c r="CR335">
        <v>5.1617E-3</v>
      </c>
      <c r="CS335">
        <v>4.4419999999999998E-3</v>
      </c>
      <c r="CT335">
        <v>7.2839999999999997E-3</v>
      </c>
      <c r="CU335">
        <v>5.2715000000000001E-3</v>
      </c>
      <c r="CV335" s="25">
        <v>3.0500000000000002E-3</v>
      </c>
      <c r="CW335" s="25">
        <v>1.0248E-3</v>
      </c>
      <c r="CX335" s="25">
        <v>2.9807000000000002E-3</v>
      </c>
      <c r="CY335">
        <v>9.1007999999999992E-3</v>
      </c>
      <c r="CZ335">
        <v>1.4821000000000001E-2</v>
      </c>
      <c r="DA335">
        <v>2.0462999999999999E-2</v>
      </c>
      <c r="DB335">
        <v>2.5307199999999998E-2</v>
      </c>
      <c r="DC335">
        <v>3.0700999999999999E-2</v>
      </c>
      <c r="DD335">
        <v>3.26766E-2</v>
      </c>
      <c r="DE335">
        <v>2.4752900000000001E-2</v>
      </c>
      <c r="DF335">
        <v>1.3284600000000001E-2</v>
      </c>
      <c r="DG335">
        <v>1.356E-3</v>
      </c>
      <c r="DH335">
        <v>3.3684000000000001E-3</v>
      </c>
      <c r="DI335">
        <v>5.1189E-3</v>
      </c>
    </row>
    <row r="336" spans="1:113" x14ac:dyDescent="0.25">
      <c r="A336" t="str">
        <f t="shared" si="5"/>
        <v>All_7. Institutional/Government_All_All_All_0 to 199.99 kW_44061</v>
      </c>
      <c r="B336" t="s">
        <v>155</v>
      </c>
      <c r="C336" t="s">
        <v>218</v>
      </c>
      <c r="D336" t="s">
        <v>2</v>
      </c>
      <c r="E336" t="s">
        <v>43</v>
      </c>
      <c r="F336" t="s">
        <v>2</v>
      </c>
      <c r="G336" t="s">
        <v>2</v>
      </c>
      <c r="H336" t="s">
        <v>2</v>
      </c>
      <c r="I336" t="s">
        <v>212</v>
      </c>
      <c r="J336" s="11">
        <v>44061</v>
      </c>
      <c r="K336">
        <v>15</v>
      </c>
      <c r="L336">
        <v>18</v>
      </c>
      <c r="M336">
        <v>1645</v>
      </c>
      <c r="N336">
        <v>0</v>
      </c>
      <c r="O336">
        <v>0</v>
      </c>
      <c r="P336">
        <v>0</v>
      </c>
      <c r="Q336">
        <v>0</v>
      </c>
      <c r="R336">
        <v>13.670769999999999</v>
      </c>
      <c r="S336">
        <v>13.3466</v>
      </c>
      <c r="T336">
        <v>13.08792</v>
      </c>
      <c r="U336">
        <v>13.04693</v>
      </c>
      <c r="V336">
        <v>13.331490000000001</v>
      </c>
      <c r="W336">
        <v>14.45909</v>
      </c>
      <c r="X336">
        <v>15.575049999999999</v>
      </c>
      <c r="Y336">
        <v>17.461349999999999</v>
      </c>
      <c r="Z336">
        <v>20.196819999999999</v>
      </c>
      <c r="AA336">
        <v>22.135359999999999</v>
      </c>
      <c r="AB336">
        <v>23.609649999999998</v>
      </c>
      <c r="AC336">
        <v>24.70823</v>
      </c>
      <c r="AD336">
        <v>24.942620000000002</v>
      </c>
      <c r="AE336">
        <v>24.40212</v>
      </c>
      <c r="AF336">
        <v>23.947120000000002</v>
      </c>
      <c r="AG336">
        <v>23.31841</v>
      </c>
      <c r="AH336">
        <v>22.32516</v>
      </c>
      <c r="AI336">
        <v>20.458919999999999</v>
      </c>
      <c r="AJ336">
        <v>18.945489999999999</v>
      </c>
      <c r="AK336">
        <v>19.16461</v>
      </c>
      <c r="AL336">
        <v>18.725760000000001</v>
      </c>
      <c r="AM336">
        <v>17.015619999999998</v>
      </c>
      <c r="AN336">
        <v>15.433960000000001</v>
      </c>
      <c r="AO336">
        <v>14.52488</v>
      </c>
      <c r="AP336">
        <v>71.408100000000005</v>
      </c>
      <c r="AQ336">
        <v>71.465280000000007</v>
      </c>
      <c r="AR336">
        <v>71.183430000000001</v>
      </c>
      <c r="AS336">
        <v>71.65213</v>
      </c>
      <c r="AT336">
        <v>72.453720000000004</v>
      </c>
      <c r="AU336">
        <v>72.973219999999998</v>
      </c>
      <c r="AV336">
        <v>73.562479999999994</v>
      </c>
      <c r="AW336">
        <v>78.782749999999993</v>
      </c>
      <c r="AX336">
        <v>83.370350000000002</v>
      </c>
      <c r="AY336">
        <v>89.806110000000004</v>
      </c>
      <c r="AZ336">
        <v>93.224209999999999</v>
      </c>
      <c r="BA336">
        <v>95.793949999999995</v>
      </c>
      <c r="BB336">
        <v>96.104100000000003</v>
      </c>
      <c r="BC336">
        <v>90.478319999999997</v>
      </c>
      <c r="BD336">
        <v>88.244110000000006</v>
      </c>
      <c r="BE336">
        <v>87.919560000000004</v>
      </c>
      <c r="BF336">
        <v>87.262590000000003</v>
      </c>
      <c r="BG336">
        <v>84.249880000000005</v>
      </c>
      <c r="BH336">
        <v>80.652529999999999</v>
      </c>
      <c r="BI336">
        <v>77.432029999999997</v>
      </c>
      <c r="BJ336">
        <v>75.343639999999994</v>
      </c>
      <c r="BK336">
        <v>74.525220000000004</v>
      </c>
      <c r="BL336">
        <v>74.338359999999994</v>
      </c>
      <c r="BM336">
        <v>72.994230000000002</v>
      </c>
      <c r="BN336">
        <v>-4.48647E-2</v>
      </c>
      <c r="BO336">
        <v>-2.2958699999999999E-2</v>
      </c>
      <c r="BP336">
        <v>3.5651000000000002E-2</v>
      </c>
      <c r="BQ336">
        <v>4.3489399999999998E-2</v>
      </c>
      <c r="BR336">
        <v>5.4320899999999998E-2</v>
      </c>
      <c r="BS336">
        <v>9.0182499999999999E-2</v>
      </c>
      <c r="BT336">
        <v>0.1021029</v>
      </c>
      <c r="BU336">
        <v>-3.114E-3</v>
      </c>
      <c r="BV336">
        <v>-0.104046</v>
      </c>
      <c r="BW336">
        <v>-6.7177100000000003E-2</v>
      </c>
      <c r="BX336">
        <v>1.28711E-2</v>
      </c>
      <c r="BY336">
        <v>-1.1611099999999999E-2</v>
      </c>
      <c r="BZ336">
        <v>5.3767799999999998E-2</v>
      </c>
      <c r="CA336">
        <v>0.1207926</v>
      </c>
      <c r="CB336">
        <v>0.23668439999999999</v>
      </c>
      <c r="CC336">
        <v>0.32022889999999998</v>
      </c>
      <c r="CD336">
        <v>0.33273839999999999</v>
      </c>
      <c r="CE336">
        <v>0.18553620000000001</v>
      </c>
      <c r="CF336">
        <v>0.16071469999999999</v>
      </c>
      <c r="CG336">
        <v>2.2527599999999998E-2</v>
      </c>
      <c r="CH336">
        <v>-1.5910799999999999E-2</v>
      </c>
      <c r="CI336">
        <v>-4.5741000000000002E-3</v>
      </c>
      <c r="CJ336">
        <v>3.15169E-2</v>
      </c>
      <c r="CK336">
        <v>2.3621400000000001E-2</v>
      </c>
      <c r="CL336">
        <v>1.4395E-3</v>
      </c>
      <c r="CM336">
        <v>5.6729999999999997E-4</v>
      </c>
      <c r="CN336">
        <v>4.2900000000000002E-4</v>
      </c>
      <c r="CO336">
        <v>1.5380999999999999E-3</v>
      </c>
      <c r="CP336">
        <v>3.6706E-3</v>
      </c>
      <c r="CQ336">
        <v>5.2246000000000003E-3</v>
      </c>
      <c r="CR336">
        <v>3.9747000000000003E-3</v>
      </c>
      <c r="CS336">
        <v>3.5244999999999999E-3</v>
      </c>
      <c r="CT336">
        <v>4.6890999999999999E-3</v>
      </c>
      <c r="CU336">
        <v>4.6639999999999997E-3</v>
      </c>
      <c r="CV336">
        <v>2.2058999999999998E-3</v>
      </c>
      <c r="CW336">
        <v>6.5039999999999998E-4</v>
      </c>
      <c r="CX336">
        <v>2.1984000000000001E-3</v>
      </c>
      <c r="CY336">
        <v>7.4422999999999998E-3</v>
      </c>
      <c r="CZ336">
        <v>1.17804E-2</v>
      </c>
      <c r="DA336">
        <v>1.52833E-2</v>
      </c>
      <c r="DB336">
        <v>1.8917900000000001E-2</v>
      </c>
      <c r="DC336">
        <v>2.4252200000000002E-2</v>
      </c>
      <c r="DD336">
        <v>2.5784399999999999E-2</v>
      </c>
      <c r="DE336">
        <v>2.0274400000000001E-2</v>
      </c>
      <c r="DF336">
        <v>9.7479000000000003E-3</v>
      </c>
      <c r="DG336">
        <v>1.2325999999999999E-3</v>
      </c>
      <c r="DH336">
        <v>2.8793999999999998E-3</v>
      </c>
      <c r="DI336">
        <v>3.8181000000000001E-3</v>
      </c>
    </row>
    <row r="337" spans="1:113" x14ac:dyDescent="0.25">
      <c r="A337" t="str">
        <f t="shared" si="5"/>
        <v>All_7. Institutional/Government_All_All_All_0 to 199.99 kW_44062</v>
      </c>
      <c r="B337" t="s">
        <v>155</v>
      </c>
      <c r="C337" t="s">
        <v>218</v>
      </c>
      <c r="D337" t="s">
        <v>2</v>
      </c>
      <c r="E337" t="s">
        <v>43</v>
      </c>
      <c r="F337" t="s">
        <v>2</v>
      </c>
      <c r="G337" t="s">
        <v>2</v>
      </c>
      <c r="H337" t="s">
        <v>2</v>
      </c>
      <c r="I337" t="s">
        <v>212</v>
      </c>
      <c r="J337" s="11">
        <v>44062</v>
      </c>
      <c r="K337">
        <v>15</v>
      </c>
      <c r="L337">
        <v>18</v>
      </c>
      <c r="M337">
        <v>1645</v>
      </c>
      <c r="N337">
        <v>0</v>
      </c>
      <c r="O337">
        <v>0</v>
      </c>
      <c r="P337">
        <v>0</v>
      </c>
      <c r="Q337">
        <v>0</v>
      </c>
      <c r="R337">
        <v>13.95858</v>
      </c>
      <c r="S337">
        <v>13.6919</v>
      </c>
      <c r="T337">
        <v>13.42079</v>
      </c>
      <c r="U337">
        <v>13.283300000000001</v>
      </c>
      <c r="V337">
        <v>13.679930000000001</v>
      </c>
      <c r="W337">
        <v>14.56976</v>
      </c>
      <c r="X337">
        <v>15.72911</v>
      </c>
      <c r="Y337">
        <v>17.501249999999999</v>
      </c>
      <c r="Z337">
        <v>20.346350000000001</v>
      </c>
      <c r="AA337">
        <v>22.103649999999998</v>
      </c>
      <c r="AB337">
        <v>23.190840000000001</v>
      </c>
      <c r="AC337">
        <v>24.002300000000002</v>
      </c>
      <c r="AD337">
        <v>23.97035</v>
      </c>
      <c r="AE337">
        <v>24.017510000000001</v>
      </c>
      <c r="AF337">
        <v>24.207080000000001</v>
      </c>
      <c r="AG337">
        <v>23.710550000000001</v>
      </c>
      <c r="AH337">
        <v>22.825600000000001</v>
      </c>
      <c r="AI337">
        <v>20.854369999999999</v>
      </c>
      <c r="AJ337">
        <v>19.29363</v>
      </c>
      <c r="AK337">
        <v>19.452750000000002</v>
      </c>
      <c r="AL337">
        <v>18.837969999999999</v>
      </c>
      <c r="AM337">
        <v>16.952059999999999</v>
      </c>
      <c r="AN337">
        <v>15.304069999999999</v>
      </c>
      <c r="AO337">
        <v>14.427949999999999</v>
      </c>
      <c r="AP337">
        <v>72.958500000000001</v>
      </c>
      <c r="AQ337">
        <v>72.194429999999997</v>
      </c>
      <c r="AR337">
        <v>72.205029999999994</v>
      </c>
      <c r="AS337">
        <v>71.923680000000004</v>
      </c>
      <c r="AT337">
        <v>71.822940000000003</v>
      </c>
      <c r="AU337">
        <v>71.103290000000001</v>
      </c>
      <c r="AV337">
        <v>71.886799999999994</v>
      </c>
      <c r="AW337">
        <v>76.828230000000005</v>
      </c>
      <c r="AX337">
        <v>83.144739999999999</v>
      </c>
      <c r="AY337">
        <v>87.167950000000005</v>
      </c>
      <c r="AZ337">
        <v>89.013930000000002</v>
      </c>
      <c r="BA337">
        <v>90.322869999999995</v>
      </c>
      <c r="BB337">
        <v>89.742819999999995</v>
      </c>
      <c r="BC337">
        <v>89.91377</v>
      </c>
      <c r="BD337">
        <v>89.177890000000005</v>
      </c>
      <c r="BE337">
        <v>88.669539999999998</v>
      </c>
      <c r="BF337">
        <v>87.723789999999994</v>
      </c>
      <c r="BG337">
        <v>85.326589999999996</v>
      </c>
      <c r="BH337">
        <v>80.53331</v>
      </c>
      <c r="BI337">
        <v>76.088329999999999</v>
      </c>
      <c r="BJ337">
        <v>74.551299999999998</v>
      </c>
      <c r="BK337">
        <v>73.836759999999998</v>
      </c>
      <c r="BL337">
        <v>72.837689999999995</v>
      </c>
      <c r="BM337">
        <v>72.250979999999998</v>
      </c>
      <c r="BN337">
        <v>-3.3291399999999999E-2</v>
      </c>
      <c r="BO337">
        <v>-2.10049E-2</v>
      </c>
      <c r="BP337">
        <v>2.9020000000000001E-2</v>
      </c>
      <c r="BQ337">
        <v>4.1871499999999999E-2</v>
      </c>
      <c r="BR337">
        <v>5.3242999999999999E-2</v>
      </c>
      <c r="BS337">
        <v>7.8354900000000005E-2</v>
      </c>
      <c r="BT337">
        <v>0.1032719</v>
      </c>
      <c r="BU337">
        <v>-2.8219999999999997E-4</v>
      </c>
      <c r="BV337">
        <v>-0.10658869999999999</v>
      </c>
      <c r="BW337">
        <v>-3.6723400000000003E-2</v>
      </c>
      <c r="BX337">
        <v>5.8761000000000001E-2</v>
      </c>
      <c r="BY337">
        <v>-1.2663600000000001E-2</v>
      </c>
      <c r="BZ337">
        <v>-2.39954E-2</v>
      </c>
      <c r="CA337">
        <v>0.1296271</v>
      </c>
      <c r="CB337">
        <v>0.26693339999999999</v>
      </c>
      <c r="CC337">
        <v>0.3530179</v>
      </c>
      <c r="CD337">
        <v>0.339783</v>
      </c>
      <c r="CE337">
        <v>0.20344119999999999</v>
      </c>
      <c r="CF337">
        <v>0.16247539999999999</v>
      </c>
      <c r="CG337">
        <v>-3.9252700000000001E-2</v>
      </c>
      <c r="CH337">
        <v>-2.4315900000000001E-2</v>
      </c>
      <c r="CI337">
        <v>1.148E-4</v>
      </c>
      <c r="CJ337">
        <v>3.7191799999999997E-2</v>
      </c>
      <c r="CK337">
        <v>2.8095700000000001E-2</v>
      </c>
      <c r="CL337">
        <v>1.4453999999999999E-3</v>
      </c>
      <c r="CM337">
        <v>5.5999999999999995E-4</v>
      </c>
      <c r="CN337">
        <v>4.705E-4</v>
      </c>
      <c r="CO337">
        <v>1.4798999999999999E-3</v>
      </c>
      <c r="CP337">
        <v>3.3227999999999999E-3</v>
      </c>
      <c r="CQ337">
        <v>4.3746000000000002E-3</v>
      </c>
      <c r="CR337">
        <v>3.9246999999999997E-3</v>
      </c>
      <c r="CS337">
        <v>3.2808999999999998E-3</v>
      </c>
      <c r="CT337">
        <v>4.4868E-3</v>
      </c>
      <c r="CU337">
        <v>5.0882999999999996E-3</v>
      </c>
      <c r="CV337">
        <v>2.2488999999999999E-3</v>
      </c>
      <c r="CW337">
        <v>6.8329999999999997E-4</v>
      </c>
      <c r="CX337">
        <v>2.3644999999999998E-3</v>
      </c>
      <c r="CY337">
        <v>7.2966999999999997E-3</v>
      </c>
      <c r="CZ337">
        <v>1.20865E-2</v>
      </c>
      <c r="DA337">
        <v>1.6253099999999999E-2</v>
      </c>
      <c r="DB337">
        <v>2.1980400000000001E-2</v>
      </c>
      <c r="DC337">
        <v>2.8184299999999999E-2</v>
      </c>
      <c r="DD337">
        <v>3.19312E-2</v>
      </c>
      <c r="DE337">
        <v>2.39253E-2</v>
      </c>
      <c r="DF337">
        <v>1.10718E-2</v>
      </c>
      <c r="DG337">
        <v>1.1645E-3</v>
      </c>
      <c r="DH337">
        <v>2.8999E-3</v>
      </c>
      <c r="DI337">
        <v>4.2513000000000004E-3</v>
      </c>
    </row>
    <row r="338" spans="1:113" x14ac:dyDescent="0.25">
      <c r="A338" t="str">
        <f t="shared" si="5"/>
        <v>All_7. Institutional/Government_All_All_All_0 to 199.99 kW_44063</v>
      </c>
      <c r="B338" t="s">
        <v>155</v>
      </c>
      <c r="C338" t="s">
        <v>218</v>
      </c>
      <c r="D338" t="s">
        <v>2</v>
      </c>
      <c r="E338" t="s">
        <v>43</v>
      </c>
      <c r="F338" t="s">
        <v>2</v>
      </c>
      <c r="G338" t="s">
        <v>2</v>
      </c>
      <c r="H338" t="s">
        <v>2</v>
      </c>
      <c r="I338" t="s">
        <v>212</v>
      </c>
      <c r="J338" s="11">
        <v>44063</v>
      </c>
      <c r="K338">
        <v>15</v>
      </c>
      <c r="L338">
        <v>18</v>
      </c>
      <c r="M338">
        <v>1646</v>
      </c>
      <c r="N338">
        <v>0</v>
      </c>
      <c r="O338">
        <v>0</v>
      </c>
      <c r="P338">
        <v>0</v>
      </c>
      <c r="Q338">
        <v>0</v>
      </c>
      <c r="R338">
        <v>13.879519999999999</v>
      </c>
      <c r="S338">
        <v>13.61876</v>
      </c>
      <c r="T338">
        <v>13.311629999999999</v>
      </c>
      <c r="U338">
        <v>13.28973</v>
      </c>
      <c r="V338">
        <v>13.73762</v>
      </c>
      <c r="W338">
        <v>14.645189999999999</v>
      </c>
      <c r="X338">
        <v>15.738899999999999</v>
      </c>
      <c r="Y338">
        <v>17.228760000000001</v>
      </c>
      <c r="Z338">
        <v>20.002960000000002</v>
      </c>
      <c r="AA338">
        <v>21.840859999999999</v>
      </c>
      <c r="AB338">
        <v>22.95523</v>
      </c>
      <c r="AC338">
        <v>23.646419999999999</v>
      </c>
      <c r="AD338">
        <v>23.776240000000001</v>
      </c>
      <c r="AE338">
        <v>24.047720000000002</v>
      </c>
      <c r="AF338">
        <v>24.366160000000001</v>
      </c>
      <c r="AG338">
        <v>23.928159999999998</v>
      </c>
      <c r="AH338">
        <v>22.521789999999999</v>
      </c>
      <c r="AI338">
        <v>20.487690000000001</v>
      </c>
      <c r="AJ338">
        <v>18.728629999999999</v>
      </c>
      <c r="AK338">
        <v>19.069199999999999</v>
      </c>
      <c r="AL338">
        <v>18.38242</v>
      </c>
      <c r="AM338">
        <v>16.754069999999999</v>
      </c>
      <c r="AN338">
        <v>15.17043</v>
      </c>
      <c r="AO338">
        <v>14.28079</v>
      </c>
      <c r="AP338">
        <v>71.6464</v>
      </c>
      <c r="AQ338">
        <v>70.805369999999996</v>
      </c>
      <c r="AR338">
        <v>70.740039999999993</v>
      </c>
      <c r="AS338">
        <v>71.079300000000003</v>
      </c>
      <c r="AT338">
        <v>70.578959999999995</v>
      </c>
      <c r="AU338">
        <v>70.532839999999993</v>
      </c>
      <c r="AV338">
        <v>70.877440000000007</v>
      </c>
      <c r="AW338">
        <v>75.432980000000001</v>
      </c>
      <c r="AX338">
        <v>80.774829999999994</v>
      </c>
      <c r="AY338">
        <v>85.819779999999994</v>
      </c>
      <c r="AZ338">
        <v>87.562100000000001</v>
      </c>
      <c r="BA338">
        <v>88.392750000000007</v>
      </c>
      <c r="BB338">
        <v>90.091920000000002</v>
      </c>
      <c r="BC338">
        <v>91.693039999999996</v>
      </c>
      <c r="BD338">
        <v>91.451639999999998</v>
      </c>
      <c r="BE338">
        <v>88.015439999999998</v>
      </c>
      <c r="BF338">
        <v>82.830089999999998</v>
      </c>
      <c r="BG338">
        <v>79.661320000000003</v>
      </c>
      <c r="BH338">
        <v>77.079610000000002</v>
      </c>
      <c r="BI338">
        <v>74.316760000000002</v>
      </c>
      <c r="BJ338">
        <v>72.445849999999993</v>
      </c>
      <c r="BK338">
        <v>71.731480000000005</v>
      </c>
      <c r="BL338">
        <v>71.483350000000002</v>
      </c>
      <c r="BM338">
        <v>70.468190000000007</v>
      </c>
      <c r="BN338">
        <v>-4.1988200000000003E-2</v>
      </c>
      <c r="BO338">
        <v>-2.1614000000000001E-2</v>
      </c>
      <c r="BP338">
        <v>3.4822100000000002E-2</v>
      </c>
      <c r="BQ338">
        <v>4.2604200000000002E-2</v>
      </c>
      <c r="BR338">
        <v>5.2302399999999999E-2</v>
      </c>
      <c r="BS338">
        <v>7.5395599999999993E-2</v>
      </c>
      <c r="BT338">
        <v>0.1033868</v>
      </c>
      <c r="BU338">
        <v>2.3383000000000002E-3</v>
      </c>
      <c r="BV338">
        <v>-0.1129315</v>
      </c>
      <c r="BW338">
        <v>-2.5754099999999999E-2</v>
      </c>
      <c r="BX338">
        <v>8.9143600000000003E-2</v>
      </c>
      <c r="BY338">
        <v>-1.18961E-2</v>
      </c>
      <c r="BZ338">
        <v>-7.8619999999999992E-3</v>
      </c>
      <c r="CA338">
        <v>0.18749669999999999</v>
      </c>
      <c r="CB338">
        <v>0.3066972</v>
      </c>
      <c r="CC338">
        <v>0.32047880000000001</v>
      </c>
      <c r="CD338">
        <v>0.2652081</v>
      </c>
      <c r="CE338">
        <v>0.12507399999999999</v>
      </c>
      <c r="CF338">
        <v>0.1811972</v>
      </c>
      <c r="CG338">
        <v>-9.2796600000000007E-2</v>
      </c>
      <c r="CH338">
        <v>-4.1341500000000003E-2</v>
      </c>
      <c r="CI338">
        <v>1.2448900000000001E-2</v>
      </c>
      <c r="CJ338">
        <v>4.25834E-2</v>
      </c>
      <c r="CK338">
        <v>3.7072899999999999E-2</v>
      </c>
      <c r="CL338">
        <v>1.2741E-3</v>
      </c>
      <c r="CM338">
        <v>4.8799999999999999E-4</v>
      </c>
      <c r="CN338">
        <v>4.237E-4</v>
      </c>
      <c r="CO338">
        <v>1.2539000000000001E-3</v>
      </c>
      <c r="CP338">
        <v>2.9256E-3</v>
      </c>
      <c r="CQ338">
        <v>4.0464999999999997E-3</v>
      </c>
      <c r="CR338">
        <v>4.0261999999999997E-3</v>
      </c>
      <c r="CS338">
        <v>3.0159000000000002E-3</v>
      </c>
      <c r="CT338">
        <v>4.3483999999999997E-3</v>
      </c>
      <c r="CU338">
        <v>5.2055000000000001E-3</v>
      </c>
      <c r="CV338">
        <v>2.4675999999999999E-3</v>
      </c>
      <c r="CW338">
        <v>7.5690000000000002E-4</v>
      </c>
      <c r="CX338">
        <v>2.2485999999999999E-3</v>
      </c>
      <c r="CY338">
        <v>6.6801999999999999E-3</v>
      </c>
      <c r="CZ338">
        <v>1.11369E-2</v>
      </c>
      <c r="DA338">
        <v>1.5386499999999999E-2</v>
      </c>
      <c r="DB338">
        <v>2.0925599999999999E-2</v>
      </c>
      <c r="DC338">
        <v>2.6018800000000002E-2</v>
      </c>
      <c r="DD338">
        <v>2.6364599999999998E-2</v>
      </c>
      <c r="DE338">
        <v>1.9011500000000001E-2</v>
      </c>
      <c r="DF338">
        <v>8.7947000000000008E-3</v>
      </c>
      <c r="DG338">
        <v>1.1589E-3</v>
      </c>
      <c r="DH338">
        <v>2.4245E-3</v>
      </c>
      <c r="DI338">
        <v>3.5579000000000001E-3</v>
      </c>
    </row>
    <row r="339" spans="1:113" x14ac:dyDescent="0.25">
      <c r="A339" t="str">
        <f t="shared" si="5"/>
        <v>All_7. Institutional/Government_All_All_All_0 to 199.99 kW_44079</v>
      </c>
      <c r="B339" t="s">
        <v>155</v>
      </c>
      <c r="C339" t="s">
        <v>218</v>
      </c>
      <c r="D339" t="s">
        <v>2</v>
      </c>
      <c r="E339" t="s">
        <v>43</v>
      </c>
      <c r="F339" t="s">
        <v>2</v>
      </c>
      <c r="G339" t="s">
        <v>2</v>
      </c>
      <c r="H339" t="s">
        <v>2</v>
      </c>
      <c r="I339" t="s">
        <v>212</v>
      </c>
      <c r="J339" s="11">
        <v>44079</v>
      </c>
      <c r="K339">
        <v>15</v>
      </c>
      <c r="L339">
        <v>18</v>
      </c>
      <c r="M339">
        <v>1650</v>
      </c>
      <c r="N339">
        <v>0</v>
      </c>
      <c r="O339">
        <v>0</v>
      </c>
      <c r="P339">
        <v>0</v>
      </c>
      <c r="Q339">
        <v>0</v>
      </c>
      <c r="R339">
        <v>13.7034</v>
      </c>
      <c r="S339">
        <v>13.316319999999999</v>
      </c>
      <c r="T339">
        <v>13.030290000000001</v>
      </c>
      <c r="U339">
        <v>12.85862</v>
      </c>
      <c r="V339">
        <v>13.006830000000001</v>
      </c>
      <c r="W339">
        <v>13.47447</v>
      </c>
      <c r="X339">
        <v>13.76787</v>
      </c>
      <c r="Y339">
        <v>14.03994</v>
      </c>
      <c r="Z339">
        <v>16.146719999999998</v>
      </c>
      <c r="AA339">
        <v>17.879709999999999</v>
      </c>
      <c r="AB339">
        <v>19.221679999999999</v>
      </c>
      <c r="AC339">
        <v>20.335920000000002</v>
      </c>
      <c r="AD339">
        <v>20.855219999999999</v>
      </c>
      <c r="AE339">
        <v>21.04636</v>
      </c>
      <c r="AF339">
        <v>21.15765</v>
      </c>
      <c r="AG339">
        <v>21.171209999999999</v>
      </c>
      <c r="AH339">
        <v>20.976140000000001</v>
      </c>
      <c r="AI339">
        <v>20.440570000000001</v>
      </c>
      <c r="AJ339">
        <v>19.8127</v>
      </c>
      <c r="AK339">
        <v>19.923559999999998</v>
      </c>
      <c r="AL339">
        <v>18.965160000000001</v>
      </c>
      <c r="AM339">
        <v>17.58643</v>
      </c>
      <c r="AN339">
        <v>16.055879999999998</v>
      </c>
      <c r="AO339">
        <v>15.151490000000001</v>
      </c>
      <c r="AP339">
        <v>69.799099999999996</v>
      </c>
      <c r="AQ339">
        <v>69.587950000000006</v>
      </c>
      <c r="AR339">
        <v>68.754649999999998</v>
      </c>
      <c r="AS339">
        <v>68.43074</v>
      </c>
      <c r="AT339">
        <v>69.099400000000003</v>
      </c>
      <c r="AU339">
        <v>70.148600000000002</v>
      </c>
      <c r="AV339">
        <v>69.384860000000003</v>
      </c>
      <c r="AW339">
        <v>76.855620000000002</v>
      </c>
      <c r="AX339">
        <v>84.967849999999999</v>
      </c>
      <c r="AY339">
        <v>91.884699999999995</v>
      </c>
      <c r="AZ339">
        <v>97.146209999999996</v>
      </c>
      <c r="BA339">
        <v>98.290620000000004</v>
      </c>
      <c r="BB339">
        <v>100.1803</v>
      </c>
      <c r="BC339">
        <v>100.9008</v>
      </c>
      <c r="BD339">
        <v>100.0501</v>
      </c>
      <c r="BE339">
        <v>99.550030000000007</v>
      </c>
      <c r="BF339">
        <v>97.105459999999994</v>
      </c>
      <c r="BG339">
        <v>93.017939999999996</v>
      </c>
      <c r="BH339">
        <v>88.201030000000003</v>
      </c>
      <c r="BI339">
        <v>84.084590000000006</v>
      </c>
      <c r="BJ339">
        <v>80.684759999999997</v>
      </c>
      <c r="BK339">
        <v>78.014849999999996</v>
      </c>
      <c r="BL339">
        <v>76.361189999999993</v>
      </c>
      <c r="BM339">
        <v>75.376630000000006</v>
      </c>
      <c r="BN339">
        <v>-5.39052E-2</v>
      </c>
      <c r="BO339">
        <v>-2.29929E-2</v>
      </c>
      <c r="BP339">
        <v>4.2093199999999997E-2</v>
      </c>
      <c r="BQ339">
        <v>4.7332199999999998E-2</v>
      </c>
      <c r="BR339">
        <v>4.6834199999999999E-2</v>
      </c>
      <c r="BS339">
        <v>6.4543299999999998E-2</v>
      </c>
      <c r="BT339">
        <v>0.1052679</v>
      </c>
      <c r="BU339">
        <v>-7.9270000000000002E-4</v>
      </c>
      <c r="BV339">
        <v>-9.9151100000000006E-2</v>
      </c>
      <c r="BW339">
        <v>-8.0282999999999993E-2</v>
      </c>
      <c r="BX339">
        <v>-4.6577199999999999E-2</v>
      </c>
      <c r="BY339">
        <v>-9.5159000000000007E-3</v>
      </c>
      <c r="BZ339">
        <v>0.1202902</v>
      </c>
      <c r="CA339">
        <v>0.39817750000000002</v>
      </c>
      <c r="CB339">
        <v>0.49690869999999998</v>
      </c>
      <c r="CC339">
        <v>0.57230190000000003</v>
      </c>
      <c r="CD339">
        <v>0.49698140000000002</v>
      </c>
      <c r="CE339">
        <v>0.32091120000000001</v>
      </c>
      <c r="CF339">
        <v>0.1062641</v>
      </c>
      <c r="CG339">
        <v>0.37659629999999999</v>
      </c>
      <c r="CH339">
        <v>7.30991E-2</v>
      </c>
      <c r="CI339">
        <v>-6.2501399999999999E-2</v>
      </c>
      <c r="CJ339">
        <v>1.15462E-2</v>
      </c>
      <c r="CK339">
        <v>-7.5147E-3</v>
      </c>
      <c r="CL339">
        <v>1.0690000000000001E-3</v>
      </c>
      <c r="CM339">
        <v>4.6470000000000002E-4</v>
      </c>
      <c r="CN339">
        <v>3.5829999999999998E-4</v>
      </c>
      <c r="CO339">
        <v>1.1381E-3</v>
      </c>
      <c r="CP339">
        <v>2.5596E-3</v>
      </c>
      <c r="CQ339">
        <v>3.6665000000000001E-3</v>
      </c>
      <c r="CR339">
        <v>3.8057E-3</v>
      </c>
      <c r="CS339">
        <v>3.2030000000000001E-3</v>
      </c>
      <c r="CT339">
        <v>4.9601000000000003E-3</v>
      </c>
      <c r="CU339">
        <v>4.3853E-3</v>
      </c>
      <c r="CV339">
        <v>2.1419999999999998E-3</v>
      </c>
      <c r="CW339">
        <v>5.8920000000000001E-4</v>
      </c>
      <c r="CX339">
        <v>2.4299E-3</v>
      </c>
      <c r="CY339">
        <v>8.4369000000000006E-3</v>
      </c>
      <c r="CZ339">
        <v>1.4207300000000001E-2</v>
      </c>
      <c r="DA339">
        <v>1.8536500000000001E-2</v>
      </c>
      <c r="DB339">
        <v>2.52134E-2</v>
      </c>
      <c r="DC339">
        <v>3.27982E-2</v>
      </c>
      <c r="DD339">
        <v>3.2112000000000002E-2</v>
      </c>
      <c r="DE339">
        <v>2.5306100000000002E-2</v>
      </c>
      <c r="DF339">
        <v>8.8786999999999998E-3</v>
      </c>
      <c r="DG339">
        <v>1.8466999999999999E-3</v>
      </c>
      <c r="DH339">
        <v>3.2198000000000001E-3</v>
      </c>
      <c r="DI339">
        <v>4.5589000000000003E-3</v>
      </c>
    </row>
    <row r="340" spans="1:113" x14ac:dyDescent="0.25">
      <c r="A340" t="str">
        <f t="shared" si="5"/>
        <v>All_7. Institutional/Government_All_All_All_0 to 199.99 kW_44080</v>
      </c>
      <c r="B340" t="s">
        <v>155</v>
      </c>
      <c r="C340" t="s">
        <v>218</v>
      </c>
      <c r="D340" t="s">
        <v>2</v>
      </c>
      <c r="E340" t="s">
        <v>43</v>
      </c>
      <c r="F340" t="s">
        <v>2</v>
      </c>
      <c r="G340" t="s">
        <v>2</v>
      </c>
      <c r="H340" t="s">
        <v>2</v>
      </c>
      <c r="I340" t="s">
        <v>212</v>
      </c>
      <c r="J340" s="11">
        <v>44080</v>
      </c>
      <c r="K340">
        <v>15</v>
      </c>
      <c r="L340">
        <v>18</v>
      </c>
      <c r="M340">
        <v>1650</v>
      </c>
      <c r="N340">
        <v>0</v>
      </c>
      <c r="O340">
        <v>0</v>
      </c>
      <c r="P340">
        <v>0</v>
      </c>
      <c r="Q340">
        <v>0</v>
      </c>
      <c r="R340">
        <v>14.582689999999999</v>
      </c>
      <c r="S340">
        <v>14.15306</v>
      </c>
      <c r="T340">
        <v>13.86144</v>
      </c>
      <c r="U340">
        <v>13.59294</v>
      </c>
      <c r="V340">
        <v>13.590870000000001</v>
      </c>
      <c r="W340">
        <v>13.903919999999999</v>
      </c>
      <c r="X340">
        <v>14.356019999999999</v>
      </c>
      <c r="Y340">
        <v>14.92516</v>
      </c>
      <c r="Z340">
        <v>17.138380000000002</v>
      </c>
      <c r="AA340">
        <v>19.10012</v>
      </c>
      <c r="AB340">
        <v>20.397860000000001</v>
      </c>
      <c r="AC340">
        <v>20.841470000000001</v>
      </c>
      <c r="AD340">
        <v>20.745719999999999</v>
      </c>
      <c r="AE340">
        <v>20.455960000000001</v>
      </c>
      <c r="AF340">
        <v>20.503329999999998</v>
      </c>
      <c r="AG340">
        <v>20.384239999999998</v>
      </c>
      <c r="AH340">
        <v>20.12191</v>
      </c>
      <c r="AI340">
        <v>19.488119999999999</v>
      </c>
      <c r="AJ340">
        <v>19.302219999999998</v>
      </c>
      <c r="AK340">
        <v>19.384530000000002</v>
      </c>
      <c r="AL340">
        <v>18.515529999999998</v>
      </c>
      <c r="AM340">
        <v>17.340440000000001</v>
      </c>
      <c r="AN340">
        <v>15.98667</v>
      </c>
      <c r="AO340">
        <v>15.211220000000001</v>
      </c>
      <c r="AP340">
        <v>75.223500000000001</v>
      </c>
      <c r="AQ340">
        <v>73.940849999999998</v>
      </c>
      <c r="AR340">
        <v>72.504019999999997</v>
      </c>
      <c r="AS340">
        <v>72.622470000000007</v>
      </c>
      <c r="AT340">
        <v>73.621530000000007</v>
      </c>
      <c r="AU340">
        <v>73.921689999999998</v>
      </c>
      <c r="AV340">
        <v>74.203029999999998</v>
      </c>
      <c r="AW340">
        <v>84.263350000000003</v>
      </c>
      <c r="AX340">
        <v>92.809539999999998</v>
      </c>
      <c r="AY340">
        <v>99.686490000000006</v>
      </c>
      <c r="AZ340">
        <v>103.1296</v>
      </c>
      <c r="BA340">
        <v>104.89319999999999</v>
      </c>
      <c r="BB340">
        <v>104.9365</v>
      </c>
      <c r="BC340">
        <v>105.5377</v>
      </c>
      <c r="BD340">
        <v>104.91240000000001</v>
      </c>
      <c r="BE340">
        <v>102.1553</v>
      </c>
      <c r="BF340">
        <v>98.423850000000002</v>
      </c>
      <c r="BG340">
        <v>94.227599999999995</v>
      </c>
      <c r="BH340">
        <v>85.859729999999999</v>
      </c>
      <c r="BI340">
        <v>80.496799999999993</v>
      </c>
      <c r="BJ340">
        <v>78.441649999999996</v>
      </c>
      <c r="BK340">
        <v>76.545419999999993</v>
      </c>
      <c r="BL340">
        <v>74.842129999999997</v>
      </c>
      <c r="BM340">
        <v>73.128979999999999</v>
      </c>
      <c r="BN340">
        <v>-1.1694299999999999E-2</v>
      </c>
      <c r="BO340">
        <v>-5.764E-3</v>
      </c>
      <c r="BP340">
        <v>-4.4349999999999999E-4</v>
      </c>
      <c r="BQ340">
        <v>5.0221500000000002E-2</v>
      </c>
      <c r="BR340">
        <v>9.9271600000000002E-2</v>
      </c>
      <c r="BS340">
        <v>0.24055009999999999</v>
      </c>
      <c r="BT340">
        <v>0.20073640000000001</v>
      </c>
      <c r="BU340">
        <v>-0.1218332</v>
      </c>
      <c r="BV340">
        <v>-0.12551229999999999</v>
      </c>
      <c r="BW340">
        <v>-0.28579929999999998</v>
      </c>
      <c r="BX340">
        <v>-0.26973530000000001</v>
      </c>
      <c r="BY340">
        <v>3.6471299999999998E-2</v>
      </c>
      <c r="BZ340">
        <v>0.27121859999999998</v>
      </c>
      <c r="CA340">
        <v>0.68299969999999999</v>
      </c>
      <c r="CB340">
        <v>0.80276619999999999</v>
      </c>
      <c r="CC340">
        <v>0.87959580000000004</v>
      </c>
      <c r="CD340">
        <v>0.72767850000000001</v>
      </c>
      <c r="CE340">
        <v>0.55423040000000001</v>
      </c>
      <c r="CF340">
        <v>0.35013440000000001</v>
      </c>
      <c r="CG340">
        <v>0.4682732</v>
      </c>
      <c r="CH340">
        <v>8.2229700000000003E-2</v>
      </c>
      <c r="CI340">
        <v>-2.6722300000000001E-2</v>
      </c>
      <c r="CJ340">
        <v>-6.3597000000000002E-3</v>
      </c>
      <c r="CK340">
        <v>-2.0178399999999999E-2</v>
      </c>
      <c r="CL340">
        <v>1.5439E-3</v>
      </c>
      <c r="CM340">
        <v>5.9420000000000002E-4</v>
      </c>
      <c r="CN340">
        <v>5.4719999999999997E-4</v>
      </c>
      <c r="CO340">
        <v>1.4606E-3</v>
      </c>
      <c r="CP340">
        <v>4.1619999999999999E-3</v>
      </c>
      <c r="CQ340">
        <v>6.5033000000000001E-3</v>
      </c>
      <c r="CR340">
        <v>5.8742999999999998E-3</v>
      </c>
      <c r="CS340">
        <v>5.8228000000000004E-3</v>
      </c>
      <c r="CT340">
        <v>8.5903999999999998E-3</v>
      </c>
      <c r="CU340">
        <v>8.9450999999999992E-3</v>
      </c>
      <c r="CV340">
        <v>4.1717000000000004E-3</v>
      </c>
      <c r="CW340">
        <v>1.1645E-3</v>
      </c>
      <c r="CX340">
        <v>4.1602000000000002E-3</v>
      </c>
      <c r="CY340">
        <v>1.3767700000000001E-2</v>
      </c>
      <c r="CZ340">
        <v>2.3999900000000001E-2</v>
      </c>
      <c r="DA340">
        <v>3.3466999999999997E-2</v>
      </c>
      <c r="DB340">
        <v>3.9379299999999999E-2</v>
      </c>
      <c r="DC340">
        <v>4.59204E-2</v>
      </c>
      <c r="DD340">
        <v>4.2879500000000001E-2</v>
      </c>
      <c r="DE340">
        <v>2.87245E-2</v>
      </c>
      <c r="DF340">
        <v>1.1210899999999999E-2</v>
      </c>
      <c r="DG340">
        <v>1.7520999999999999E-3</v>
      </c>
      <c r="DH340">
        <v>3.2623000000000001E-3</v>
      </c>
      <c r="DI340">
        <v>4.2982000000000003E-3</v>
      </c>
    </row>
    <row r="341" spans="1:113" x14ac:dyDescent="0.25">
      <c r="A341" t="str">
        <f t="shared" si="5"/>
        <v>All_7. Institutional/Government_All_All_All_0 to 199.99 kW_44081</v>
      </c>
      <c r="B341" t="s">
        <v>155</v>
      </c>
      <c r="C341" t="s">
        <v>218</v>
      </c>
      <c r="D341" t="s">
        <v>2</v>
      </c>
      <c r="E341" t="s">
        <v>43</v>
      </c>
      <c r="F341" t="s">
        <v>2</v>
      </c>
      <c r="G341" t="s">
        <v>2</v>
      </c>
      <c r="H341" t="s">
        <v>2</v>
      </c>
      <c r="I341" t="s">
        <v>212</v>
      </c>
      <c r="J341" s="11">
        <v>44081</v>
      </c>
      <c r="K341">
        <v>15</v>
      </c>
      <c r="L341">
        <v>18</v>
      </c>
      <c r="M341">
        <v>1650</v>
      </c>
      <c r="N341">
        <v>0</v>
      </c>
      <c r="O341">
        <v>0</v>
      </c>
      <c r="P341">
        <v>0</v>
      </c>
      <c r="Q341">
        <v>0</v>
      </c>
      <c r="R341">
        <v>14.52519</v>
      </c>
      <c r="S341">
        <v>14.08806</v>
      </c>
      <c r="T341">
        <v>13.787319999999999</v>
      </c>
      <c r="U341">
        <v>13.592320000000001</v>
      </c>
      <c r="V341">
        <v>13.71992</v>
      </c>
      <c r="W341">
        <v>14.32546</v>
      </c>
      <c r="X341">
        <v>14.95659</v>
      </c>
      <c r="Y341">
        <v>15.06307</v>
      </c>
      <c r="Z341">
        <v>16.001639999999998</v>
      </c>
      <c r="AA341">
        <v>16.918050000000001</v>
      </c>
      <c r="AB341">
        <v>17.786940000000001</v>
      </c>
      <c r="AC341">
        <v>18.331520000000001</v>
      </c>
      <c r="AD341">
        <v>18.59188</v>
      </c>
      <c r="AE341">
        <v>18.60915</v>
      </c>
      <c r="AF341">
        <v>18.518470000000001</v>
      </c>
      <c r="AG341">
        <v>18.343299999999999</v>
      </c>
      <c r="AH341">
        <v>17.90512</v>
      </c>
      <c r="AI341">
        <v>17.507729999999999</v>
      </c>
      <c r="AJ341">
        <v>17.235029999999998</v>
      </c>
      <c r="AK341">
        <v>17.689679999999999</v>
      </c>
      <c r="AL341">
        <v>16.956720000000001</v>
      </c>
      <c r="AM341">
        <v>15.59398</v>
      </c>
      <c r="AN341">
        <v>14.40324</v>
      </c>
      <c r="AO341">
        <v>13.72439</v>
      </c>
      <c r="AP341">
        <v>71.516199999999998</v>
      </c>
      <c r="AQ341">
        <v>70.388050000000007</v>
      </c>
      <c r="AR341">
        <v>69.631290000000007</v>
      </c>
      <c r="AS341">
        <v>68.945499999999996</v>
      </c>
      <c r="AT341">
        <v>68.069950000000006</v>
      </c>
      <c r="AU341">
        <v>67.508759999999995</v>
      </c>
      <c r="AV341">
        <v>66.915850000000006</v>
      </c>
      <c r="AW341">
        <v>72.83672</v>
      </c>
      <c r="AX341">
        <v>76.645840000000007</v>
      </c>
      <c r="AY341">
        <v>80.889049999999997</v>
      </c>
      <c r="AZ341">
        <v>83.159819999999996</v>
      </c>
      <c r="BA341">
        <v>83.689840000000004</v>
      </c>
      <c r="BB341">
        <v>84.198440000000005</v>
      </c>
      <c r="BC341">
        <v>83.102739999999997</v>
      </c>
      <c r="BD341">
        <v>82.887069999999994</v>
      </c>
      <c r="BE341">
        <v>80.852990000000005</v>
      </c>
      <c r="BF341">
        <v>79.580129999999997</v>
      </c>
      <c r="BG341">
        <v>76.371520000000004</v>
      </c>
      <c r="BH341">
        <v>73.822980000000001</v>
      </c>
      <c r="BI341">
        <v>71.777299999999997</v>
      </c>
      <c r="BJ341">
        <v>71.26267</v>
      </c>
      <c r="BK341">
        <v>70.321259999999995</v>
      </c>
      <c r="BL341">
        <v>70.19802</v>
      </c>
      <c r="BM341">
        <v>69.657359999999997</v>
      </c>
      <c r="BN341">
        <v>-3.8208600000000002E-2</v>
      </c>
      <c r="BO341">
        <v>-1.0463699999999999E-2</v>
      </c>
      <c r="BP341">
        <v>1.2560399999999999E-2</v>
      </c>
      <c r="BQ341">
        <v>5.7834299999999998E-2</v>
      </c>
      <c r="BR341">
        <v>7.6791899999999996E-2</v>
      </c>
      <c r="BS341">
        <v>0.19358410000000001</v>
      </c>
      <c r="BT341">
        <v>0.20948330000000001</v>
      </c>
      <c r="BU341">
        <v>-8.9918700000000004E-2</v>
      </c>
      <c r="BV341">
        <v>-0.20951049999999999</v>
      </c>
      <c r="BW341">
        <v>-5.03493E-2</v>
      </c>
      <c r="BX341">
        <v>4.3377899999999997E-2</v>
      </c>
      <c r="BY341">
        <v>3.2130600000000002E-2</v>
      </c>
      <c r="BZ341">
        <v>-4.0847599999999998E-2</v>
      </c>
      <c r="CA341">
        <v>0.1510213</v>
      </c>
      <c r="CB341">
        <v>0.31495719999999999</v>
      </c>
      <c r="CC341">
        <v>0.42854589999999998</v>
      </c>
      <c r="CD341">
        <v>0.43438589999999999</v>
      </c>
      <c r="CE341">
        <v>0.31067820000000002</v>
      </c>
      <c r="CF341">
        <v>0.4315061</v>
      </c>
      <c r="CG341">
        <v>3.03533E-2</v>
      </c>
      <c r="CH341">
        <v>-8.8532999999999997E-3</v>
      </c>
      <c r="CI341">
        <v>3.7357799999999997E-2</v>
      </c>
      <c r="CJ341">
        <v>1.9885E-2</v>
      </c>
      <c r="CK341">
        <v>8.0172000000000004E-3</v>
      </c>
      <c r="CL341">
        <v>2.758E-3</v>
      </c>
      <c r="CM341">
        <v>1.1044E-3</v>
      </c>
      <c r="CN341">
        <v>1.0809999999999999E-3</v>
      </c>
      <c r="CO341">
        <v>2.3300999999999999E-3</v>
      </c>
      <c r="CP341">
        <v>5.7847999999999997E-3</v>
      </c>
      <c r="CQ341">
        <v>7.4874E-3</v>
      </c>
      <c r="CR341">
        <v>8.7294999999999994E-3</v>
      </c>
      <c r="CS341">
        <v>8.3201999999999998E-3</v>
      </c>
      <c r="CT341">
        <v>1.14506E-2</v>
      </c>
      <c r="CU341">
        <v>9.8942000000000006E-3</v>
      </c>
      <c r="CV341">
        <v>5.2078999999999997E-3</v>
      </c>
      <c r="CW341">
        <v>2.235E-3</v>
      </c>
      <c r="CX341">
        <v>6.1005E-3</v>
      </c>
      <c r="CY341">
        <v>1.3712800000000001E-2</v>
      </c>
      <c r="CZ341">
        <v>2.23515E-2</v>
      </c>
      <c r="DA341">
        <v>3.0801200000000001E-2</v>
      </c>
      <c r="DB341">
        <v>3.8718299999999997E-2</v>
      </c>
      <c r="DC341">
        <v>3.9643600000000001E-2</v>
      </c>
      <c r="DD341">
        <v>4.4023899999999998E-2</v>
      </c>
      <c r="DE341">
        <v>2.8871500000000001E-2</v>
      </c>
      <c r="DF341">
        <v>1.33166E-2</v>
      </c>
      <c r="DG341">
        <v>2.8308999999999999E-3</v>
      </c>
      <c r="DH341">
        <v>3.9525000000000003E-3</v>
      </c>
      <c r="DI341">
        <v>5.0488E-3</v>
      </c>
    </row>
    <row r="342" spans="1:113" x14ac:dyDescent="0.25">
      <c r="A342" t="str">
        <f t="shared" si="5"/>
        <v>All_7. Institutional/Government_All_All_All_0 to 199.99 kW_44104</v>
      </c>
      <c r="B342" t="s">
        <v>155</v>
      </c>
      <c r="C342" t="s">
        <v>218</v>
      </c>
      <c r="D342" t="s">
        <v>2</v>
      </c>
      <c r="E342" t="s">
        <v>43</v>
      </c>
      <c r="F342" t="s">
        <v>2</v>
      </c>
      <c r="G342" t="s">
        <v>2</v>
      </c>
      <c r="H342" t="s">
        <v>2</v>
      </c>
      <c r="I342" t="s">
        <v>212</v>
      </c>
      <c r="J342" s="11">
        <v>44104</v>
      </c>
      <c r="K342">
        <v>15</v>
      </c>
      <c r="L342">
        <v>18</v>
      </c>
      <c r="M342">
        <v>1655</v>
      </c>
      <c r="N342">
        <v>0</v>
      </c>
      <c r="O342">
        <v>0</v>
      </c>
      <c r="P342">
        <v>0</v>
      </c>
      <c r="Q342">
        <v>0</v>
      </c>
      <c r="R342">
        <v>13.079549999999999</v>
      </c>
      <c r="S342">
        <v>12.77261</v>
      </c>
      <c r="T342">
        <v>12.50244</v>
      </c>
      <c r="U342">
        <v>12.325229999999999</v>
      </c>
      <c r="V342">
        <v>12.675660000000001</v>
      </c>
      <c r="W342">
        <v>13.6533</v>
      </c>
      <c r="X342">
        <v>15.148759999999999</v>
      </c>
      <c r="Y342">
        <v>16.396920000000001</v>
      </c>
      <c r="Z342">
        <v>19.282540000000001</v>
      </c>
      <c r="AA342">
        <v>21.44191</v>
      </c>
      <c r="AB342">
        <v>23.352419999999999</v>
      </c>
      <c r="AC342">
        <v>24.724509999999999</v>
      </c>
      <c r="AD342">
        <v>25.115120000000001</v>
      </c>
      <c r="AE342">
        <v>25.48216</v>
      </c>
      <c r="AF342">
        <v>25.756769999999999</v>
      </c>
      <c r="AG342">
        <v>25.70102</v>
      </c>
      <c r="AH342">
        <v>24.95307</v>
      </c>
      <c r="AI342">
        <v>23.17632</v>
      </c>
      <c r="AJ342">
        <v>22.199179999999998</v>
      </c>
      <c r="AK342">
        <v>21.465109999999999</v>
      </c>
      <c r="AL342">
        <v>19.250589999999999</v>
      </c>
      <c r="AM342">
        <v>16.83606</v>
      </c>
      <c r="AN342">
        <v>15.036</v>
      </c>
      <c r="AO342">
        <v>14.04232</v>
      </c>
      <c r="AP342">
        <v>65.149799999999999</v>
      </c>
      <c r="AQ342">
        <v>65.018690000000007</v>
      </c>
      <c r="AR342">
        <v>64.280670000000001</v>
      </c>
      <c r="AS342">
        <v>65.476939999999999</v>
      </c>
      <c r="AT342">
        <v>65.654880000000006</v>
      </c>
      <c r="AU342">
        <v>66.62379</v>
      </c>
      <c r="AV342">
        <v>67.989230000000006</v>
      </c>
      <c r="AW342">
        <v>75.266949999999994</v>
      </c>
      <c r="AX342">
        <v>85.058350000000004</v>
      </c>
      <c r="AY342">
        <v>91.869399999999999</v>
      </c>
      <c r="AZ342">
        <v>96.744579999999999</v>
      </c>
      <c r="BA342">
        <v>97.884410000000003</v>
      </c>
      <c r="BB342">
        <v>97.701269999999994</v>
      </c>
      <c r="BC342">
        <v>96.494110000000006</v>
      </c>
      <c r="BD342">
        <v>95.973770000000002</v>
      </c>
      <c r="BE342">
        <v>96.885059999999996</v>
      </c>
      <c r="BF342">
        <v>95.478679999999997</v>
      </c>
      <c r="BG342">
        <v>89.301190000000005</v>
      </c>
      <c r="BH342">
        <v>82.074160000000006</v>
      </c>
      <c r="BI342">
        <v>77.496979999999994</v>
      </c>
      <c r="BJ342">
        <v>75.103610000000003</v>
      </c>
      <c r="BK342">
        <v>72.862089999999995</v>
      </c>
      <c r="BL342">
        <v>70.726969999999994</v>
      </c>
      <c r="BM342">
        <v>69.929860000000005</v>
      </c>
      <c r="BN342">
        <v>-7.0312100000000002E-2</v>
      </c>
      <c r="BO342">
        <v>-2.4892000000000001E-2</v>
      </c>
      <c r="BP342">
        <v>4.8685699999999998E-2</v>
      </c>
      <c r="BQ342">
        <v>4.9565100000000001E-2</v>
      </c>
      <c r="BR342">
        <v>4.4397699999999998E-2</v>
      </c>
      <c r="BS342">
        <v>7.4703699999999998E-2</v>
      </c>
      <c r="BT342">
        <v>0.1032262</v>
      </c>
      <c r="BU342">
        <v>-1.0931000000000001E-3</v>
      </c>
      <c r="BV342">
        <v>-8.9622499999999994E-2</v>
      </c>
      <c r="BW342">
        <v>-8.6649500000000004E-2</v>
      </c>
      <c r="BX342">
        <v>-7.3317900000000005E-2</v>
      </c>
      <c r="BY342">
        <v>-9.2852000000000004E-3</v>
      </c>
      <c r="BZ342">
        <v>0.10622719999999999</v>
      </c>
      <c r="CA342">
        <v>0.30767889999999998</v>
      </c>
      <c r="CB342">
        <v>0.46056809999999998</v>
      </c>
      <c r="CC342">
        <v>0.57634390000000002</v>
      </c>
      <c r="CD342">
        <v>0.49305840000000001</v>
      </c>
      <c r="CE342">
        <v>0.28327049999999998</v>
      </c>
      <c r="CF342">
        <v>0.12644749999999999</v>
      </c>
      <c r="CG342">
        <v>0.2120956</v>
      </c>
      <c r="CH342">
        <v>2.3771500000000001E-2</v>
      </c>
      <c r="CI342">
        <v>-2.80942E-2</v>
      </c>
      <c r="CJ342">
        <v>3.1679699999999998E-2</v>
      </c>
      <c r="CK342">
        <v>2.3255000000000001E-2</v>
      </c>
      <c r="CL342">
        <v>1.3550999999999999E-3</v>
      </c>
      <c r="CM342">
        <v>5.3939999999999999E-4</v>
      </c>
      <c r="CN342">
        <v>4.5990000000000001E-4</v>
      </c>
      <c r="CO342">
        <v>1.4663E-3</v>
      </c>
      <c r="CP342">
        <v>2.8822000000000001E-3</v>
      </c>
      <c r="CQ342">
        <v>4.2649999999999997E-3</v>
      </c>
      <c r="CR342">
        <v>3.5956E-3</v>
      </c>
      <c r="CS342">
        <v>2.9938E-3</v>
      </c>
      <c r="CT342">
        <v>3.9687999999999998E-3</v>
      </c>
      <c r="CU342">
        <v>4.1742999999999997E-3</v>
      </c>
      <c r="CV342">
        <v>2.1898999999999998E-3</v>
      </c>
      <c r="CW342">
        <v>6.1830000000000001E-4</v>
      </c>
      <c r="CX342">
        <v>2.2767E-3</v>
      </c>
      <c r="CY342">
        <v>6.9639000000000003E-3</v>
      </c>
      <c r="CZ342">
        <v>1.1605000000000001E-2</v>
      </c>
      <c r="DA342">
        <v>1.5883000000000001E-2</v>
      </c>
      <c r="DB342">
        <v>2.2119300000000001E-2</v>
      </c>
      <c r="DC342">
        <v>2.7850099999999999E-2</v>
      </c>
      <c r="DD342">
        <v>2.6819599999999999E-2</v>
      </c>
      <c r="DE342">
        <v>2.4565500000000001E-2</v>
      </c>
      <c r="DF342">
        <v>8.0391999999999998E-3</v>
      </c>
      <c r="DG342">
        <v>1.1535E-3</v>
      </c>
      <c r="DH342">
        <v>2.2978E-3</v>
      </c>
      <c r="DI342">
        <v>3.3839999999999999E-3</v>
      </c>
    </row>
    <row r="343" spans="1:113" x14ac:dyDescent="0.25">
      <c r="A343" t="str">
        <f t="shared" si="5"/>
        <v>All_7. Institutional/Government_All_All_All_0 to 199.99 kW_44105</v>
      </c>
      <c r="B343" t="s">
        <v>155</v>
      </c>
      <c r="C343" t="s">
        <v>218</v>
      </c>
      <c r="D343" t="s">
        <v>2</v>
      </c>
      <c r="E343" t="s">
        <v>43</v>
      </c>
      <c r="F343" t="s">
        <v>2</v>
      </c>
      <c r="G343" t="s">
        <v>2</v>
      </c>
      <c r="H343" t="s">
        <v>2</v>
      </c>
      <c r="I343" t="s">
        <v>212</v>
      </c>
      <c r="J343" s="11">
        <v>44105</v>
      </c>
      <c r="K343">
        <v>15</v>
      </c>
      <c r="L343">
        <v>18</v>
      </c>
      <c r="M343">
        <v>1654</v>
      </c>
      <c r="N343">
        <v>0</v>
      </c>
      <c r="O343">
        <v>0</v>
      </c>
      <c r="P343">
        <v>0</v>
      </c>
      <c r="Q343">
        <v>0</v>
      </c>
      <c r="R343">
        <v>13.48672</v>
      </c>
      <c r="S343">
        <v>13.018840000000001</v>
      </c>
      <c r="T343">
        <v>12.737869999999999</v>
      </c>
      <c r="U343">
        <v>12.61726</v>
      </c>
      <c r="V343">
        <v>12.959709999999999</v>
      </c>
      <c r="W343">
        <v>13.96716</v>
      </c>
      <c r="X343">
        <v>15.32113</v>
      </c>
      <c r="Y343">
        <v>16.392240000000001</v>
      </c>
      <c r="Z343">
        <v>18.894100000000002</v>
      </c>
      <c r="AA343">
        <v>21.207699999999999</v>
      </c>
      <c r="AB343">
        <v>22.96593</v>
      </c>
      <c r="AC343">
        <v>24.367329999999999</v>
      </c>
      <c r="AD343">
        <v>24.772970000000001</v>
      </c>
      <c r="AE343">
        <v>25.23366</v>
      </c>
      <c r="AF343">
        <v>25.43749</v>
      </c>
      <c r="AG343">
        <v>25.377870000000001</v>
      </c>
      <c r="AH343">
        <v>24.629439999999999</v>
      </c>
      <c r="AI343">
        <v>22.723089999999999</v>
      </c>
      <c r="AJ343">
        <v>21.95478</v>
      </c>
      <c r="AK343">
        <v>21.24596</v>
      </c>
      <c r="AL343">
        <v>19.33182</v>
      </c>
      <c r="AM343">
        <v>17.027339999999999</v>
      </c>
      <c r="AN343">
        <v>15.13898</v>
      </c>
      <c r="AO343">
        <v>14.107430000000001</v>
      </c>
      <c r="AP343">
        <v>70.032399999999996</v>
      </c>
      <c r="AQ343">
        <v>69.294690000000003</v>
      </c>
      <c r="AR343">
        <v>67.880099999999999</v>
      </c>
      <c r="AS343">
        <v>66.577569999999994</v>
      </c>
      <c r="AT343">
        <v>65.001429999999999</v>
      </c>
      <c r="AU343">
        <v>65.769120000000001</v>
      </c>
      <c r="AV343">
        <v>64.901570000000007</v>
      </c>
      <c r="AW343">
        <v>73.368769999999998</v>
      </c>
      <c r="AX343">
        <v>83.33672</v>
      </c>
      <c r="AY343">
        <v>91.158079999999998</v>
      </c>
      <c r="AZ343">
        <v>96.170460000000006</v>
      </c>
      <c r="BA343">
        <v>98.258610000000004</v>
      </c>
      <c r="BB343">
        <v>99.240759999999995</v>
      </c>
      <c r="BC343">
        <v>99.183800000000005</v>
      </c>
      <c r="BD343">
        <v>96.818370000000002</v>
      </c>
      <c r="BE343">
        <v>94.944559999999996</v>
      </c>
      <c r="BF343">
        <v>92.781999999999996</v>
      </c>
      <c r="BG343">
        <v>87.880409999999998</v>
      </c>
      <c r="BH343">
        <v>79.843019999999996</v>
      </c>
      <c r="BI343">
        <v>74.574070000000006</v>
      </c>
      <c r="BJ343">
        <v>72.032489999999996</v>
      </c>
      <c r="BK343">
        <v>70.866190000000003</v>
      </c>
      <c r="BL343">
        <v>68.504220000000004</v>
      </c>
      <c r="BM343">
        <v>66.199809999999999</v>
      </c>
      <c r="BN343">
        <v>-4.2642600000000003E-2</v>
      </c>
      <c r="BO343">
        <v>-2.0686300000000001E-2</v>
      </c>
      <c r="BP343">
        <v>3.7891099999999997E-2</v>
      </c>
      <c r="BQ343">
        <v>4.5883699999999999E-2</v>
      </c>
      <c r="BR343">
        <v>4.0505899999999997E-2</v>
      </c>
      <c r="BS343">
        <v>5.6067499999999999E-2</v>
      </c>
      <c r="BT343">
        <v>0.10635790000000001</v>
      </c>
      <c r="BU343">
        <v>3.0839999999999999E-3</v>
      </c>
      <c r="BV343">
        <v>-9.7801899999999997E-2</v>
      </c>
      <c r="BW343">
        <v>-0.1078812</v>
      </c>
      <c r="BX343">
        <v>-7.8947100000000006E-2</v>
      </c>
      <c r="BY343">
        <v>-8.9297999999999999E-3</v>
      </c>
      <c r="BZ343">
        <v>0.1521602</v>
      </c>
      <c r="CA343">
        <v>0.38820189999999999</v>
      </c>
      <c r="CB343">
        <v>0.46496359999999998</v>
      </c>
      <c r="CC343">
        <v>0.51330160000000002</v>
      </c>
      <c r="CD343">
        <v>0.45324229999999999</v>
      </c>
      <c r="CE343">
        <v>0.25478119999999999</v>
      </c>
      <c r="CF343">
        <v>0.14457429999999999</v>
      </c>
      <c r="CG343">
        <v>4.1573699999999998E-2</v>
      </c>
      <c r="CH343">
        <v>-1.18084E-2</v>
      </c>
      <c r="CI343">
        <v>-5.2398999999999996E-3</v>
      </c>
      <c r="CJ343">
        <v>4.1645300000000003E-2</v>
      </c>
      <c r="CK343">
        <v>3.8842799999999997E-2</v>
      </c>
      <c r="CL343">
        <v>1.3426E-3</v>
      </c>
      <c r="CM343">
        <v>5.3560000000000001E-4</v>
      </c>
      <c r="CN343">
        <v>4.818E-4</v>
      </c>
      <c r="CO343">
        <v>1.3998000000000001E-3</v>
      </c>
      <c r="CP343">
        <v>2.4109999999999999E-3</v>
      </c>
      <c r="CQ343">
        <v>3.3682E-3</v>
      </c>
      <c r="CR343">
        <v>4.2523999999999999E-3</v>
      </c>
      <c r="CS343">
        <v>2.6237000000000001E-3</v>
      </c>
      <c r="CT343">
        <v>3.5482000000000001E-3</v>
      </c>
      <c r="CU343">
        <v>4.0419999999999996E-3</v>
      </c>
      <c r="CV343">
        <v>2.1077000000000001E-3</v>
      </c>
      <c r="CW343">
        <v>6.558E-4</v>
      </c>
      <c r="CX343">
        <v>2.3384E-3</v>
      </c>
      <c r="CY343">
        <v>6.7156999999999998E-3</v>
      </c>
      <c r="CZ343">
        <v>1.0940500000000001E-2</v>
      </c>
      <c r="DA343">
        <v>1.46719E-2</v>
      </c>
      <c r="DB343">
        <v>2.1852900000000001E-2</v>
      </c>
      <c r="DC343">
        <v>3.07119E-2</v>
      </c>
      <c r="DD343">
        <v>4.2052699999999998E-2</v>
      </c>
      <c r="DE343">
        <v>2.5542800000000001E-2</v>
      </c>
      <c r="DF343">
        <v>7.7400999999999998E-3</v>
      </c>
      <c r="DG343">
        <v>1.3358000000000001E-3</v>
      </c>
      <c r="DH343">
        <v>2.5839999999999999E-3</v>
      </c>
      <c r="DI343">
        <v>3.6058000000000002E-3</v>
      </c>
    </row>
    <row r="344" spans="1:113" x14ac:dyDescent="0.25">
      <c r="A344" t="str">
        <f t="shared" si="5"/>
        <v>All_8. Other or unknown_All_All_All_0 to 199.99 kW_44060</v>
      </c>
      <c r="B344" t="s">
        <v>155</v>
      </c>
      <c r="C344" t="s">
        <v>219</v>
      </c>
      <c r="D344" t="s">
        <v>2</v>
      </c>
      <c r="E344" t="s">
        <v>44</v>
      </c>
      <c r="F344" t="s">
        <v>2</v>
      </c>
      <c r="G344" t="s">
        <v>2</v>
      </c>
      <c r="H344" t="s">
        <v>2</v>
      </c>
      <c r="I344" t="s">
        <v>212</v>
      </c>
      <c r="J344" s="11">
        <v>44060</v>
      </c>
      <c r="K344">
        <v>15</v>
      </c>
      <c r="L344">
        <v>18</v>
      </c>
      <c r="M344">
        <v>267</v>
      </c>
      <c r="N344">
        <v>0</v>
      </c>
      <c r="O344">
        <v>0</v>
      </c>
      <c r="P344">
        <v>0</v>
      </c>
      <c r="Q344">
        <v>0</v>
      </c>
      <c r="R344">
        <v>10.84585</v>
      </c>
      <c r="S344">
        <v>10.5137</v>
      </c>
      <c r="T344">
        <v>10.417999999999999</v>
      </c>
      <c r="U344">
        <v>10.5755</v>
      </c>
      <c r="V344">
        <v>10.29965</v>
      </c>
      <c r="W344">
        <v>10.77026</v>
      </c>
      <c r="X344">
        <v>11.78196</v>
      </c>
      <c r="Y344">
        <v>13.09219</v>
      </c>
      <c r="Z344">
        <v>14.442690000000001</v>
      </c>
      <c r="AA344">
        <v>14.79895</v>
      </c>
      <c r="AB344">
        <v>15.223699999999999</v>
      </c>
      <c r="AC344">
        <v>15.886329999999999</v>
      </c>
      <c r="AD344">
        <v>16.03753</v>
      </c>
      <c r="AE344">
        <v>16.573180000000001</v>
      </c>
      <c r="AF344">
        <v>17.010359999999999</v>
      </c>
      <c r="AG344">
        <v>16.627870000000001</v>
      </c>
      <c r="AH344">
        <v>16.446760000000001</v>
      </c>
      <c r="AI344">
        <v>15.057169999999999</v>
      </c>
      <c r="AJ344">
        <v>13.83126</v>
      </c>
      <c r="AK344">
        <v>13.5581</v>
      </c>
      <c r="AL344">
        <v>13.367699999999999</v>
      </c>
      <c r="AM344">
        <v>12.57376</v>
      </c>
      <c r="AN344">
        <v>11.70129</v>
      </c>
      <c r="AO344">
        <v>11.17038</v>
      </c>
      <c r="AP344">
        <v>72.071700000000007</v>
      </c>
      <c r="AQ344">
        <v>71.425160000000005</v>
      </c>
      <c r="AR344">
        <v>70.514629999999997</v>
      </c>
      <c r="AS344">
        <v>70.700990000000004</v>
      </c>
      <c r="AT344">
        <v>71.067679999999996</v>
      </c>
      <c r="AU344">
        <v>71.820040000000006</v>
      </c>
      <c r="AV344">
        <v>72.220060000000004</v>
      </c>
      <c r="AW344">
        <v>73.586070000000007</v>
      </c>
      <c r="AX344">
        <v>74.981589999999997</v>
      </c>
      <c r="AY344">
        <v>76.632890000000003</v>
      </c>
      <c r="AZ344">
        <v>80.520269999999996</v>
      </c>
      <c r="BA344">
        <v>83.178380000000004</v>
      </c>
      <c r="BB344">
        <v>84.34769</v>
      </c>
      <c r="BC344">
        <v>85.61224</v>
      </c>
      <c r="BD344">
        <v>87.06935</v>
      </c>
      <c r="BE344">
        <v>85.925370000000001</v>
      </c>
      <c r="BF344">
        <v>84.163349999999994</v>
      </c>
      <c r="BG344">
        <v>82.481229999999996</v>
      </c>
      <c r="BH344">
        <v>78.865039999999993</v>
      </c>
      <c r="BI344">
        <v>75.515140000000002</v>
      </c>
      <c r="BJ344">
        <v>74.251769999999993</v>
      </c>
      <c r="BK344">
        <v>73.452590000000001</v>
      </c>
      <c r="BL344">
        <v>73.140169999999998</v>
      </c>
      <c r="BM344">
        <v>72.657489999999996</v>
      </c>
      <c r="BN344">
        <v>-5.01495E-2</v>
      </c>
      <c r="BO344">
        <v>6.3395900000000005E-2</v>
      </c>
      <c r="BP344">
        <v>4.6261200000000002E-2</v>
      </c>
      <c r="BQ344">
        <v>-9.9625699999999998E-2</v>
      </c>
      <c r="BR344">
        <v>0.1004601</v>
      </c>
      <c r="BS344">
        <v>0.11384130000000001</v>
      </c>
      <c r="BT344">
        <v>1.04467E-2</v>
      </c>
      <c r="BU344">
        <v>1.3565000000000001E-3</v>
      </c>
      <c r="BV344">
        <v>-9.5850299999999999E-2</v>
      </c>
      <c r="BW344">
        <v>-6.6963599999999998E-2</v>
      </c>
      <c r="BX344">
        <v>1.7599900000000002E-2</v>
      </c>
      <c r="BY344">
        <v>8.6482999999999994E-3</v>
      </c>
      <c r="BZ344">
        <v>6.8053000000000002E-3</v>
      </c>
      <c r="CA344">
        <v>-9.80375E-2</v>
      </c>
      <c r="CB344">
        <v>-0.30298890000000001</v>
      </c>
      <c r="CC344">
        <v>-0.26940150000000002</v>
      </c>
      <c r="CD344">
        <v>-0.43682989999999999</v>
      </c>
      <c r="CE344">
        <v>-0.2201303</v>
      </c>
      <c r="CF344">
        <v>7.0869100000000004E-2</v>
      </c>
      <c r="CG344">
        <v>2.4946999999999999E-3</v>
      </c>
      <c r="CH344">
        <v>1.66935E-2</v>
      </c>
      <c r="CI344">
        <v>6.1132300000000001E-2</v>
      </c>
      <c r="CJ344">
        <v>-7.0556999999999998E-3</v>
      </c>
      <c r="CK344">
        <v>-5.7542000000000003E-2</v>
      </c>
      <c r="CL344">
        <v>1.24729E-2</v>
      </c>
      <c r="CM344">
        <v>1.21796E-2</v>
      </c>
      <c r="CN344">
        <v>1.17248E-2</v>
      </c>
      <c r="CO344">
        <v>2.18671E-2</v>
      </c>
      <c r="CP344">
        <v>1.30206E-2</v>
      </c>
      <c r="CQ344">
        <v>1.08927E-2</v>
      </c>
      <c r="CR344">
        <v>1.5626299999999999E-2</v>
      </c>
      <c r="CS344">
        <v>8.7115999999999999E-3</v>
      </c>
      <c r="CT344">
        <v>1.6791500000000001E-2</v>
      </c>
      <c r="CU344">
        <v>9.4216000000000005E-3</v>
      </c>
      <c r="CV344">
        <v>3.6265999999999998E-3</v>
      </c>
      <c r="CW344">
        <v>2.2783E-3</v>
      </c>
      <c r="CX344">
        <v>3.5490000000000001E-3</v>
      </c>
      <c r="CY344">
        <v>1.15307E-2</v>
      </c>
      <c r="CZ344">
        <v>1.6818699999999999E-2</v>
      </c>
      <c r="DA344">
        <v>2.2250599999999999E-2</v>
      </c>
      <c r="DB344">
        <v>3.4213500000000001E-2</v>
      </c>
      <c r="DC344">
        <v>3.3734500000000001E-2</v>
      </c>
      <c r="DD344">
        <v>1.71159E-2</v>
      </c>
      <c r="DE344">
        <v>1.0269E-2</v>
      </c>
      <c r="DF344">
        <v>5.0835000000000003E-3</v>
      </c>
      <c r="DG344">
        <v>1.9337E-3</v>
      </c>
      <c r="DH344">
        <v>1.8699000000000001E-3</v>
      </c>
      <c r="DI344">
        <v>5.5700999999999997E-3</v>
      </c>
    </row>
    <row r="345" spans="1:113" x14ac:dyDescent="0.25">
      <c r="A345" t="str">
        <f t="shared" si="5"/>
        <v>All_8. Other or unknown_All_All_All_0 to 199.99 kW_44061</v>
      </c>
      <c r="B345" t="s">
        <v>155</v>
      </c>
      <c r="C345" t="s">
        <v>219</v>
      </c>
      <c r="D345" t="s">
        <v>2</v>
      </c>
      <c r="E345" t="s">
        <v>44</v>
      </c>
      <c r="F345" t="s">
        <v>2</v>
      </c>
      <c r="G345" t="s">
        <v>2</v>
      </c>
      <c r="H345" t="s">
        <v>2</v>
      </c>
      <c r="I345" t="s">
        <v>212</v>
      </c>
      <c r="J345" s="11">
        <v>44061</v>
      </c>
      <c r="K345">
        <v>15</v>
      </c>
      <c r="L345">
        <v>18</v>
      </c>
      <c r="M345">
        <v>269</v>
      </c>
      <c r="N345">
        <v>0</v>
      </c>
      <c r="O345">
        <v>0</v>
      </c>
      <c r="P345">
        <v>0</v>
      </c>
      <c r="Q345">
        <v>0</v>
      </c>
      <c r="R345">
        <v>10.77502</v>
      </c>
      <c r="S345">
        <v>10.466710000000001</v>
      </c>
      <c r="T345">
        <v>10.277559999999999</v>
      </c>
      <c r="U345">
        <v>10.436820000000001</v>
      </c>
      <c r="V345">
        <v>10.49518</v>
      </c>
      <c r="W345">
        <v>10.88537</v>
      </c>
      <c r="X345">
        <v>11.913679999999999</v>
      </c>
      <c r="Y345">
        <v>13.07484</v>
      </c>
      <c r="Z345">
        <v>14.692729999999999</v>
      </c>
      <c r="AA345">
        <v>15.70485</v>
      </c>
      <c r="AB345">
        <v>16.605609999999999</v>
      </c>
      <c r="AC345">
        <v>17.270720000000001</v>
      </c>
      <c r="AD345">
        <v>17.598050000000001</v>
      </c>
      <c r="AE345">
        <v>17.58109</v>
      </c>
      <c r="AF345">
        <v>17.254960000000001</v>
      </c>
      <c r="AG345">
        <v>16.741810000000001</v>
      </c>
      <c r="AH345">
        <v>16.480740000000001</v>
      </c>
      <c r="AI345">
        <v>15.272539999999999</v>
      </c>
      <c r="AJ345">
        <v>14.15062</v>
      </c>
      <c r="AK345">
        <v>13.72564</v>
      </c>
      <c r="AL345">
        <v>13.658810000000001</v>
      </c>
      <c r="AM345">
        <v>13.037409999999999</v>
      </c>
      <c r="AN345">
        <v>12.13602</v>
      </c>
      <c r="AO345">
        <v>11.4116</v>
      </c>
      <c r="AP345">
        <v>72.430400000000006</v>
      </c>
      <c r="AQ345">
        <v>72.032669999999996</v>
      </c>
      <c r="AR345">
        <v>71.98424</v>
      </c>
      <c r="AS345">
        <v>71.86824</v>
      </c>
      <c r="AT345">
        <v>72.381519999999995</v>
      </c>
      <c r="AU345">
        <v>73.028989999999993</v>
      </c>
      <c r="AV345">
        <v>73.12715</v>
      </c>
      <c r="AW345">
        <v>76.416340000000005</v>
      </c>
      <c r="AX345">
        <v>79.977810000000005</v>
      </c>
      <c r="AY345">
        <v>85.257900000000006</v>
      </c>
      <c r="AZ345">
        <v>88.149659999999997</v>
      </c>
      <c r="BA345">
        <v>90.948279999999997</v>
      </c>
      <c r="BB345">
        <v>90.363720000000001</v>
      </c>
      <c r="BC345">
        <v>85.040719999999993</v>
      </c>
      <c r="BD345">
        <v>83.652829999999994</v>
      </c>
      <c r="BE345">
        <v>83.624430000000004</v>
      </c>
      <c r="BF345">
        <v>83.887649999999994</v>
      </c>
      <c r="BG345">
        <v>81.25891</v>
      </c>
      <c r="BH345">
        <v>78.598770000000002</v>
      </c>
      <c r="BI345">
        <v>76.79759</v>
      </c>
      <c r="BJ345">
        <v>75.213530000000006</v>
      </c>
      <c r="BK345">
        <v>74.605069999999998</v>
      </c>
      <c r="BL345">
        <v>74.251729999999995</v>
      </c>
      <c r="BM345">
        <v>73.603549999999998</v>
      </c>
      <c r="BN345">
        <v>5.7222999999999996E-3</v>
      </c>
      <c r="BO345">
        <v>4.6728600000000002E-2</v>
      </c>
      <c r="BP345">
        <v>2.17801E-2</v>
      </c>
      <c r="BQ345">
        <v>-4.7535099999999997E-2</v>
      </c>
      <c r="BR345">
        <v>-6.3914799999999994E-2</v>
      </c>
      <c r="BS345">
        <v>-5.4614599999999999E-2</v>
      </c>
      <c r="BT345">
        <v>-1.37441E-2</v>
      </c>
      <c r="BU345">
        <v>4.2331000000000001E-3</v>
      </c>
      <c r="BV345">
        <v>2.03815E-2</v>
      </c>
      <c r="BW345">
        <v>3.4476899999999998E-2</v>
      </c>
      <c r="BX345">
        <v>2.47876E-2</v>
      </c>
      <c r="BY345">
        <v>8.4433000000000008E-3</v>
      </c>
      <c r="BZ345">
        <v>-2.2234299999999999E-2</v>
      </c>
      <c r="CA345">
        <v>4.2907300000000002E-2</v>
      </c>
      <c r="CB345">
        <v>2.8292999999999999E-2</v>
      </c>
      <c r="CC345">
        <v>-0.1124512</v>
      </c>
      <c r="CD345">
        <v>-0.3054771</v>
      </c>
      <c r="CE345">
        <v>-0.14937059999999999</v>
      </c>
      <c r="CF345">
        <v>2.2845899999999999E-2</v>
      </c>
      <c r="CG345">
        <v>-4.5534E-3</v>
      </c>
      <c r="CH345">
        <v>2.9463900000000001E-2</v>
      </c>
      <c r="CI345">
        <v>3.26228E-2</v>
      </c>
      <c r="CJ345">
        <v>-1.23342E-2</v>
      </c>
      <c r="CK345">
        <v>-4.0436100000000003E-2</v>
      </c>
      <c r="CL345">
        <v>9.7607000000000006E-3</v>
      </c>
      <c r="CM345">
        <v>9.9427000000000005E-3</v>
      </c>
      <c r="CN345">
        <v>9.5493000000000001E-3</v>
      </c>
      <c r="CO345">
        <v>1.30305E-2</v>
      </c>
      <c r="CP345">
        <v>1.0249899999999999E-2</v>
      </c>
      <c r="CQ345">
        <v>9.9185999999999996E-3</v>
      </c>
      <c r="CR345">
        <v>1.40886E-2</v>
      </c>
      <c r="CS345">
        <v>6.1675999999999996E-3</v>
      </c>
      <c r="CT345">
        <v>1.19404E-2</v>
      </c>
      <c r="CU345">
        <v>8.7259999999999994E-3</v>
      </c>
      <c r="CV345">
        <v>3.1884000000000001E-3</v>
      </c>
      <c r="CW345">
        <v>1.4839E-3</v>
      </c>
      <c r="CX345">
        <v>2.6522E-3</v>
      </c>
      <c r="CY345">
        <v>1.36562E-2</v>
      </c>
      <c r="CZ345">
        <v>1.9981700000000002E-2</v>
      </c>
      <c r="DA345">
        <v>2.2173600000000002E-2</v>
      </c>
      <c r="DB345">
        <v>3.18769E-2</v>
      </c>
      <c r="DC345">
        <v>3.7713499999999997E-2</v>
      </c>
      <c r="DD345">
        <v>1.93429E-2</v>
      </c>
      <c r="DE345">
        <v>8.4915000000000008E-3</v>
      </c>
      <c r="DF345">
        <v>4.5674000000000001E-3</v>
      </c>
      <c r="DG345">
        <v>1.9002999999999999E-3</v>
      </c>
      <c r="DH345">
        <v>1.4802999999999999E-3</v>
      </c>
      <c r="DI345">
        <v>5.1977000000000004E-3</v>
      </c>
    </row>
    <row r="346" spans="1:113" x14ac:dyDescent="0.25">
      <c r="A346" t="str">
        <f t="shared" si="5"/>
        <v>All_8. Other or unknown_All_All_All_0 to 199.99 kW_44062</v>
      </c>
      <c r="B346" t="s">
        <v>155</v>
      </c>
      <c r="C346" t="s">
        <v>219</v>
      </c>
      <c r="D346" t="s">
        <v>2</v>
      </c>
      <c r="E346" t="s">
        <v>44</v>
      </c>
      <c r="F346" t="s">
        <v>2</v>
      </c>
      <c r="G346" t="s">
        <v>2</v>
      </c>
      <c r="H346" t="s">
        <v>2</v>
      </c>
      <c r="I346" t="s">
        <v>212</v>
      </c>
      <c r="J346" s="11">
        <v>44062</v>
      </c>
      <c r="K346">
        <v>15</v>
      </c>
      <c r="L346">
        <v>18</v>
      </c>
      <c r="M346">
        <v>270</v>
      </c>
      <c r="N346">
        <v>0</v>
      </c>
      <c r="O346">
        <v>0</v>
      </c>
      <c r="P346">
        <v>0</v>
      </c>
      <c r="Q346">
        <v>0</v>
      </c>
      <c r="R346">
        <v>10.924379999999999</v>
      </c>
      <c r="S346">
        <v>10.67525</v>
      </c>
      <c r="T346">
        <v>10.55739</v>
      </c>
      <c r="U346">
        <v>10.57863</v>
      </c>
      <c r="V346">
        <v>10.599360000000001</v>
      </c>
      <c r="W346">
        <v>11.10491</v>
      </c>
      <c r="X346">
        <v>12.20928</v>
      </c>
      <c r="Y346">
        <v>13.242979999999999</v>
      </c>
      <c r="Z346">
        <v>14.609500000000001</v>
      </c>
      <c r="AA346">
        <v>15.733739999999999</v>
      </c>
      <c r="AB346">
        <v>16.608419999999999</v>
      </c>
      <c r="AC346">
        <v>16.80123</v>
      </c>
      <c r="AD346">
        <v>16.83173</v>
      </c>
      <c r="AE346">
        <v>17.09723</v>
      </c>
      <c r="AF346">
        <v>17.221530000000001</v>
      </c>
      <c r="AG346">
        <v>17.211770000000001</v>
      </c>
      <c r="AH346">
        <v>16.769870000000001</v>
      </c>
      <c r="AI346">
        <v>15.46069</v>
      </c>
      <c r="AJ346">
        <v>14.284520000000001</v>
      </c>
      <c r="AK346">
        <v>13.88655</v>
      </c>
      <c r="AL346">
        <v>13.83094</v>
      </c>
      <c r="AM346">
        <v>13.137840000000001</v>
      </c>
      <c r="AN346">
        <v>12.26779</v>
      </c>
      <c r="AO346">
        <v>11.41672</v>
      </c>
      <c r="AP346">
        <v>73.548100000000005</v>
      </c>
      <c r="AQ346">
        <v>73.046509999999998</v>
      </c>
      <c r="AR346">
        <v>73.065539999999999</v>
      </c>
      <c r="AS346">
        <v>72.50179</v>
      </c>
      <c r="AT346">
        <v>72.295500000000004</v>
      </c>
      <c r="AU346">
        <v>71.882069999999999</v>
      </c>
      <c r="AV346">
        <v>72.472840000000005</v>
      </c>
      <c r="AW346">
        <v>75.665859999999995</v>
      </c>
      <c r="AX346">
        <v>79.590299999999999</v>
      </c>
      <c r="AY346">
        <v>83.098600000000005</v>
      </c>
      <c r="AZ346">
        <v>85.409040000000005</v>
      </c>
      <c r="BA346">
        <v>85.877989999999997</v>
      </c>
      <c r="BB346">
        <v>85.147459999999995</v>
      </c>
      <c r="BC346">
        <v>85.532300000000006</v>
      </c>
      <c r="BD346">
        <v>85.063609999999997</v>
      </c>
      <c r="BE346">
        <v>85.202129999999997</v>
      </c>
      <c r="BF346">
        <v>84.299700000000001</v>
      </c>
      <c r="BG346">
        <v>82.497699999999995</v>
      </c>
      <c r="BH346">
        <v>78.437650000000005</v>
      </c>
      <c r="BI346">
        <v>75.6541</v>
      </c>
      <c r="BJ346">
        <v>74.616680000000002</v>
      </c>
      <c r="BK346">
        <v>74.273340000000005</v>
      </c>
      <c r="BL346">
        <v>73.258740000000003</v>
      </c>
      <c r="BM346">
        <v>73.071209999999994</v>
      </c>
      <c r="BN346">
        <v>-1.2503E-3</v>
      </c>
      <c r="BO346">
        <v>1.6496400000000001E-2</v>
      </c>
      <c r="BP346">
        <v>2.3934E-3</v>
      </c>
      <c r="BQ346">
        <v>-6.3899700000000004E-2</v>
      </c>
      <c r="BR346">
        <v>-6.1977400000000002E-2</v>
      </c>
      <c r="BS346">
        <v>-1.23032E-2</v>
      </c>
      <c r="BT346">
        <v>-1.19738E-2</v>
      </c>
      <c r="BU346">
        <v>-9.3210000000000005E-4</v>
      </c>
      <c r="BV346">
        <v>2.28585E-2</v>
      </c>
      <c r="BW346">
        <v>2.6384899999999999E-2</v>
      </c>
      <c r="BX346">
        <v>2.8324499999999999E-2</v>
      </c>
      <c r="BY346">
        <v>-8.9890999999999999E-3</v>
      </c>
      <c r="BZ346">
        <v>9.8323999999999998E-3</v>
      </c>
      <c r="CA346">
        <v>3.4468600000000002E-2</v>
      </c>
      <c r="CB346">
        <v>9.8344000000000001E-3</v>
      </c>
      <c r="CC346">
        <v>-0.1413886</v>
      </c>
      <c r="CD346">
        <v>-0.31371149999999998</v>
      </c>
      <c r="CE346">
        <v>-0.18409600000000001</v>
      </c>
      <c r="CF346">
        <v>2.6319800000000001E-2</v>
      </c>
      <c r="CG346">
        <v>1.2060700000000001E-2</v>
      </c>
      <c r="CH346">
        <v>3.2993700000000001E-2</v>
      </c>
      <c r="CI346">
        <v>3.31008E-2</v>
      </c>
      <c r="CJ346">
        <v>1.1035000000000001E-3</v>
      </c>
      <c r="CK346">
        <v>-5.17274E-2</v>
      </c>
      <c r="CL346">
        <v>1.0340500000000001E-2</v>
      </c>
      <c r="CM346">
        <v>1.04236E-2</v>
      </c>
      <c r="CN346">
        <v>1.00213E-2</v>
      </c>
      <c r="CO346">
        <v>1.39252E-2</v>
      </c>
      <c r="CP346">
        <v>1.11109E-2</v>
      </c>
      <c r="CQ346">
        <v>1.0918300000000001E-2</v>
      </c>
      <c r="CR346">
        <v>1.4455600000000001E-2</v>
      </c>
      <c r="CS346">
        <v>6.4044999999999996E-3</v>
      </c>
      <c r="CT346">
        <v>1.25586E-2</v>
      </c>
      <c r="CU346">
        <v>8.4180999999999995E-3</v>
      </c>
      <c r="CV346">
        <v>3.2872000000000001E-3</v>
      </c>
      <c r="CW346">
        <v>1.6953999999999999E-3</v>
      </c>
      <c r="CX346">
        <v>3.2127000000000002E-3</v>
      </c>
      <c r="CY346">
        <v>1.2381100000000001E-2</v>
      </c>
      <c r="CZ346">
        <v>1.7955200000000001E-2</v>
      </c>
      <c r="DA346">
        <v>2.2809699999999999E-2</v>
      </c>
      <c r="DB346">
        <v>3.3842700000000003E-2</v>
      </c>
      <c r="DC346">
        <v>3.90304E-2</v>
      </c>
      <c r="DD346">
        <v>2.0477700000000001E-2</v>
      </c>
      <c r="DE346">
        <v>7.8197000000000006E-3</v>
      </c>
      <c r="DF346">
        <v>4.2903999999999998E-3</v>
      </c>
      <c r="DG346">
        <v>1.8075000000000001E-3</v>
      </c>
      <c r="DH346">
        <v>1.4055000000000001E-3</v>
      </c>
      <c r="DI346">
        <v>5.0030999999999999E-3</v>
      </c>
    </row>
    <row r="347" spans="1:113" x14ac:dyDescent="0.25">
      <c r="A347" t="str">
        <f t="shared" si="5"/>
        <v>All_8. Other or unknown_All_All_All_0 to 199.99 kW_44063</v>
      </c>
      <c r="B347" t="s">
        <v>155</v>
      </c>
      <c r="C347" t="s">
        <v>219</v>
      </c>
      <c r="D347" t="s">
        <v>2</v>
      </c>
      <c r="E347" t="s">
        <v>44</v>
      </c>
      <c r="F347" t="s">
        <v>2</v>
      </c>
      <c r="G347" t="s">
        <v>2</v>
      </c>
      <c r="H347" t="s">
        <v>2</v>
      </c>
      <c r="I347" t="s">
        <v>212</v>
      </c>
      <c r="J347" s="11">
        <v>44063</v>
      </c>
      <c r="K347">
        <v>15</v>
      </c>
      <c r="L347">
        <v>18</v>
      </c>
      <c r="M347">
        <v>272</v>
      </c>
      <c r="N347">
        <v>0</v>
      </c>
      <c r="O347">
        <v>0</v>
      </c>
      <c r="P347">
        <v>0</v>
      </c>
      <c r="Q347">
        <v>0</v>
      </c>
      <c r="R347">
        <v>10.8368</v>
      </c>
      <c r="S347">
        <v>10.58999</v>
      </c>
      <c r="T347">
        <v>10.373670000000001</v>
      </c>
      <c r="U347">
        <v>10.43844</v>
      </c>
      <c r="V347">
        <v>10.55064</v>
      </c>
      <c r="W347">
        <v>10.895860000000001</v>
      </c>
      <c r="X347">
        <v>12.114269999999999</v>
      </c>
      <c r="Y347">
        <v>13.221880000000001</v>
      </c>
      <c r="Z347">
        <v>14.60435</v>
      </c>
      <c r="AA347">
        <v>15.370279999999999</v>
      </c>
      <c r="AB347">
        <v>16.349319999999999</v>
      </c>
      <c r="AC347">
        <v>16.595759999999999</v>
      </c>
      <c r="AD347">
        <v>16.887779999999999</v>
      </c>
      <c r="AE347">
        <v>17.12433</v>
      </c>
      <c r="AF347">
        <v>17.125340000000001</v>
      </c>
      <c r="AG347">
        <v>16.96256</v>
      </c>
      <c r="AH347">
        <v>16.37867</v>
      </c>
      <c r="AI347">
        <v>15.04515</v>
      </c>
      <c r="AJ347">
        <v>13.87419</v>
      </c>
      <c r="AK347">
        <v>13.5586</v>
      </c>
      <c r="AL347">
        <v>13.43454</v>
      </c>
      <c r="AM347">
        <v>12.85666</v>
      </c>
      <c r="AN347">
        <v>11.97899</v>
      </c>
      <c r="AO347">
        <v>11.266209999999999</v>
      </c>
      <c r="AP347">
        <v>72.911699999999996</v>
      </c>
      <c r="AQ347">
        <v>72.254999999999995</v>
      </c>
      <c r="AR347">
        <v>72.146839999999997</v>
      </c>
      <c r="AS347">
        <v>72.319820000000007</v>
      </c>
      <c r="AT347">
        <v>71.820179999999993</v>
      </c>
      <c r="AU347">
        <v>71.724249999999998</v>
      </c>
      <c r="AV347">
        <v>71.904070000000004</v>
      </c>
      <c r="AW347">
        <v>74.381479999999996</v>
      </c>
      <c r="AX347">
        <v>78.356380000000001</v>
      </c>
      <c r="AY347">
        <v>82.413439999999994</v>
      </c>
      <c r="AZ347">
        <v>83.418629999999993</v>
      </c>
      <c r="BA347">
        <v>84.579449999999994</v>
      </c>
      <c r="BB347">
        <v>86.517030000000005</v>
      </c>
      <c r="BC347">
        <v>88.178309999999996</v>
      </c>
      <c r="BD347">
        <v>87.061040000000006</v>
      </c>
      <c r="BE347">
        <v>83.678830000000005</v>
      </c>
      <c r="BF347">
        <v>79.827510000000004</v>
      </c>
      <c r="BG347">
        <v>77.575360000000003</v>
      </c>
      <c r="BH347">
        <v>76.054490000000001</v>
      </c>
      <c r="BI347">
        <v>74.664249999999996</v>
      </c>
      <c r="BJ347">
        <v>73.456980000000001</v>
      </c>
      <c r="BK347">
        <v>73.09572</v>
      </c>
      <c r="BL347">
        <v>72.577089999999998</v>
      </c>
      <c r="BM347">
        <v>72.112750000000005</v>
      </c>
      <c r="BN347">
        <v>6.8499999999999995E-4</v>
      </c>
      <c r="BO347">
        <v>3.6609500000000003E-2</v>
      </c>
      <c r="BP347">
        <v>1.7599500000000001E-2</v>
      </c>
      <c r="BQ347">
        <v>-6.5815899999999997E-2</v>
      </c>
      <c r="BR347">
        <v>-4.5151499999999997E-2</v>
      </c>
      <c r="BS347">
        <v>-7.0355000000000001E-3</v>
      </c>
      <c r="BT347">
        <v>-1.44248E-2</v>
      </c>
      <c r="BU347">
        <v>-5.6847E-3</v>
      </c>
      <c r="BV347">
        <v>3.3900699999999999E-2</v>
      </c>
      <c r="BW347">
        <v>2.2808700000000001E-2</v>
      </c>
      <c r="BX347">
        <v>3.0255500000000001E-2</v>
      </c>
      <c r="BY347">
        <v>-1.42982E-2</v>
      </c>
      <c r="BZ347">
        <v>2.5190999999999998E-3</v>
      </c>
      <c r="CA347">
        <v>-2.137E-3</v>
      </c>
      <c r="CB347">
        <v>-2.3833099999999999E-2</v>
      </c>
      <c r="CC347">
        <v>-0.1208163</v>
      </c>
      <c r="CD347">
        <v>-0.22460350000000001</v>
      </c>
      <c r="CE347">
        <v>-5.3011599999999999E-2</v>
      </c>
      <c r="CF347">
        <v>7.0827100000000004E-2</v>
      </c>
      <c r="CG347">
        <v>2.5172300000000002E-2</v>
      </c>
      <c r="CH347">
        <v>3.8735400000000003E-2</v>
      </c>
      <c r="CI347">
        <v>3.5760699999999999E-2</v>
      </c>
      <c r="CJ347">
        <v>1.2437500000000001E-2</v>
      </c>
      <c r="CK347">
        <v>-6.9463499999999997E-2</v>
      </c>
      <c r="CL347">
        <v>9.6343999999999996E-3</v>
      </c>
      <c r="CM347">
        <v>9.6235000000000001E-3</v>
      </c>
      <c r="CN347">
        <v>9.0939999999999997E-3</v>
      </c>
      <c r="CO347">
        <v>1.3689700000000001E-2</v>
      </c>
      <c r="CP347">
        <v>1.0649799999999999E-2</v>
      </c>
      <c r="CQ347">
        <v>9.9062000000000004E-3</v>
      </c>
      <c r="CR347">
        <v>1.4176899999999999E-2</v>
      </c>
      <c r="CS347">
        <v>6.8592000000000002E-3</v>
      </c>
      <c r="CT347">
        <v>1.1872199999999999E-2</v>
      </c>
      <c r="CU347">
        <v>8.3625999999999995E-3</v>
      </c>
      <c r="CV347">
        <v>3.4657999999999998E-3</v>
      </c>
      <c r="CW347">
        <v>1.6937E-3</v>
      </c>
      <c r="CX347">
        <v>2.9805000000000001E-3</v>
      </c>
      <c r="CY347">
        <v>1.06696E-2</v>
      </c>
      <c r="CZ347">
        <v>1.6055900000000001E-2</v>
      </c>
      <c r="DA347">
        <v>2.2347800000000001E-2</v>
      </c>
      <c r="DB347">
        <v>3.57004E-2</v>
      </c>
      <c r="DC347">
        <v>3.7583999999999999E-2</v>
      </c>
      <c r="DD347">
        <v>1.85262E-2</v>
      </c>
      <c r="DE347">
        <v>7.8300000000000002E-3</v>
      </c>
      <c r="DF347">
        <v>4.2437999999999998E-3</v>
      </c>
      <c r="DG347">
        <v>1.8198000000000001E-3</v>
      </c>
      <c r="DH347">
        <v>1.4639E-3</v>
      </c>
      <c r="DI347">
        <v>4.7638999999999997E-3</v>
      </c>
    </row>
    <row r="348" spans="1:113" x14ac:dyDescent="0.25">
      <c r="A348" t="str">
        <f t="shared" si="5"/>
        <v>All_8. Other or unknown_All_All_All_0 to 199.99 kW_44079</v>
      </c>
      <c r="B348" t="s">
        <v>155</v>
      </c>
      <c r="C348" t="s">
        <v>219</v>
      </c>
      <c r="D348" t="s">
        <v>2</v>
      </c>
      <c r="E348" t="s">
        <v>44</v>
      </c>
      <c r="F348" t="s">
        <v>2</v>
      </c>
      <c r="G348" t="s">
        <v>2</v>
      </c>
      <c r="H348" t="s">
        <v>2</v>
      </c>
      <c r="I348" t="s">
        <v>212</v>
      </c>
      <c r="J348" s="11">
        <v>44079</v>
      </c>
      <c r="K348">
        <v>15</v>
      </c>
      <c r="L348">
        <v>18</v>
      </c>
      <c r="M348">
        <v>292</v>
      </c>
      <c r="N348">
        <v>0</v>
      </c>
      <c r="O348">
        <v>0</v>
      </c>
      <c r="P348">
        <v>0</v>
      </c>
      <c r="Q348">
        <v>0</v>
      </c>
      <c r="R348">
        <v>10.879670000000001</v>
      </c>
      <c r="S348">
        <v>10.517580000000001</v>
      </c>
      <c r="T348">
        <v>10.449540000000001</v>
      </c>
      <c r="U348">
        <v>10.26473</v>
      </c>
      <c r="V348">
        <v>10.12851</v>
      </c>
      <c r="W348">
        <v>10.327489999999999</v>
      </c>
      <c r="X348">
        <v>10.61464</v>
      </c>
      <c r="Y348">
        <v>11.043519999999999</v>
      </c>
      <c r="Z348">
        <v>11.812340000000001</v>
      </c>
      <c r="AA348">
        <v>13.06781</v>
      </c>
      <c r="AB348">
        <v>14.046189999999999</v>
      </c>
      <c r="AC348">
        <v>14.971299999999999</v>
      </c>
      <c r="AD348">
        <v>15.44059</v>
      </c>
      <c r="AE348">
        <v>15.137</v>
      </c>
      <c r="AF348">
        <v>15.06643</v>
      </c>
      <c r="AG348">
        <v>14.95438</v>
      </c>
      <c r="AH348">
        <v>15.04818</v>
      </c>
      <c r="AI348">
        <v>14.93817</v>
      </c>
      <c r="AJ348">
        <v>14.42301</v>
      </c>
      <c r="AK348">
        <v>14.56335</v>
      </c>
      <c r="AL348">
        <v>14.26882</v>
      </c>
      <c r="AM348">
        <v>13.623419999999999</v>
      </c>
      <c r="AN348">
        <v>12.69003</v>
      </c>
      <c r="AO348">
        <v>11.86796</v>
      </c>
      <c r="AP348">
        <v>71.314999999999998</v>
      </c>
      <c r="AQ348">
        <v>70.866739999999993</v>
      </c>
      <c r="AR348">
        <v>70.239729999999994</v>
      </c>
      <c r="AS348">
        <v>70.081320000000005</v>
      </c>
      <c r="AT348">
        <v>70.412030000000001</v>
      </c>
      <c r="AU348">
        <v>70.463769999999997</v>
      </c>
      <c r="AV348">
        <v>70.447270000000003</v>
      </c>
      <c r="AW348">
        <v>75.12379</v>
      </c>
      <c r="AX348">
        <v>80.617360000000005</v>
      </c>
      <c r="AY348">
        <v>86.458529999999996</v>
      </c>
      <c r="AZ348">
        <v>92.100849999999994</v>
      </c>
      <c r="BA348">
        <v>93.946860000000001</v>
      </c>
      <c r="BB348">
        <v>95.139889999999994</v>
      </c>
      <c r="BC348">
        <v>97.251009999999994</v>
      </c>
      <c r="BD348">
        <v>96.013890000000004</v>
      </c>
      <c r="BE348">
        <v>95.448269999999994</v>
      </c>
      <c r="BF348">
        <v>94.140900000000002</v>
      </c>
      <c r="BG348">
        <v>90.523150000000001</v>
      </c>
      <c r="BH348">
        <v>86.437190000000001</v>
      </c>
      <c r="BI348">
        <v>83.794280000000001</v>
      </c>
      <c r="BJ348">
        <v>81.541870000000003</v>
      </c>
      <c r="BK348">
        <v>79.209950000000006</v>
      </c>
      <c r="BL348">
        <v>77.986720000000005</v>
      </c>
      <c r="BM348">
        <v>77.036829999999995</v>
      </c>
      <c r="BN348">
        <v>8.4055999999999992E-3</v>
      </c>
      <c r="BO348">
        <v>6.3034199999999999E-2</v>
      </c>
      <c r="BP348">
        <v>3.9357000000000003E-2</v>
      </c>
      <c r="BQ348">
        <v>-2.15131E-2</v>
      </c>
      <c r="BR348">
        <v>-1.6183E-3</v>
      </c>
      <c r="BS348">
        <v>2.6716400000000001E-2</v>
      </c>
      <c r="BT348">
        <v>-7.1852000000000001E-3</v>
      </c>
      <c r="BU348">
        <v>-2.4485000000000002E-3</v>
      </c>
      <c r="BV348">
        <v>2.01812E-2</v>
      </c>
      <c r="BW348">
        <v>3.8399299999999997E-2</v>
      </c>
      <c r="BX348">
        <v>1.9080400000000001E-2</v>
      </c>
      <c r="BY348">
        <v>1.8237799999999998E-2</v>
      </c>
      <c r="BZ348">
        <v>-5.1616200000000001E-2</v>
      </c>
      <c r="CA348">
        <v>-0.1060379</v>
      </c>
      <c r="CB348">
        <v>-0.1212992</v>
      </c>
      <c r="CC348">
        <v>-0.33039299999999999</v>
      </c>
      <c r="CD348">
        <v>-0.52595020000000003</v>
      </c>
      <c r="CE348">
        <v>-0.413441</v>
      </c>
      <c r="CF348">
        <v>-0.1381589</v>
      </c>
      <c r="CG348">
        <v>-0.1099878</v>
      </c>
      <c r="CH348">
        <v>-1.20751E-2</v>
      </c>
      <c r="CI348">
        <v>2.83652E-2</v>
      </c>
      <c r="CJ348">
        <v>-6.2703099999999998E-2</v>
      </c>
      <c r="CK348">
        <v>2.8243600000000001E-2</v>
      </c>
      <c r="CL348">
        <v>1.21473E-2</v>
      </c>
      <c r="CM348">
        <v>1.3371600000000001E-2</v>
      </c>
      <c r="CN348">
        <v>1.3932E-2</v>
      </c>
      <c r="CO348">
        <v>1.9051700000000001E-2</v>
      </c>
      <c r="CP348">
        <v>1.9664500000000001E-2</v>
      </c>
      <c r="CQ348">
        <v>1.65094E-2</v>
      </c>
      <c r="CR348">
        <v>1.39215E-2</v>
      </c>
      <c r="CS348">
        <v>1.28018E-2</v>
      </c>
      <c r="CT348">
        <v>1.5894100000000001E-2</v>
      </c>
      <c r="CU348">
        <v>1.1528999999999999E-2</v>
      </c>
      <c r="CV348">
        <v>6.2553000000000001E-3</v>
      </c>
      <c r="CW348">
        <v>2.6183999999999999E-3</v>
      </c>
      <c r="CX348">
        <v>3.9332999999999998E-3</v>
      </c>
      <c r="CY348">
        <v>2.3693499999999999E-2</v>
      </c>
      <c r="CZ348">
        <v>4.2812900000000001E-2</v>
      </c>
      <c r="DA348">
        <v>5.8282899999999999E-2</v>
      </c>
      <c r="DB348">
        <v>7.7130299999999999E-2</v>
      </c>
      <c r="DC348">
        <v>7.2192800000000001E-2</v>
      </c>
      <c r="DD348">
        <v>4.3254399999999998E-2</v>
      </c>
      <c r="DE348">
        <v>1.6188600000000001E-2</v>
      </c>
      <c r="DF348">
        <v>8.2597999999999994E-3</v>
      </c>
      <c r="DG348">
        <v>3.2391999999999998E-3</v>
      </c>
      <c r="DH348">
        <v>5.1787999999999999E-3</v>
      </c>
      <c r="DI348">
        <v>6.9144000000000002E-3</v>
      </c>
    </row>
    <row r="349" spans="1:113" x14ac:dyDescent="0.25">
      <c r="A349" t="str">
        <f t="shared" si="5"/>
        <v>All_8. Other or unknown_All_All_All_0 to 199.99 kW_44080</v>
      </c>
      <c r="B349" t="s">
        <v>155</v>
      </c>
      <c r="C349" t="s">
        <v>219</v>
      </c>
      <c r="D349" t="s">
        <v>2</v>
      </c>
      <c r="E349" t="s">
        <v>44</v>
      </c>
      <c r="F349" t="s">
        <v>2</v>
      </c>
      <c r="G349" t="s">
        <v>2</v>
      </c>
      <c r="H349" t="s">
        <v>2</v>
      </c>
      <c r="I349" t="s">
        <v>212</v>
      </c>
      <c r="J349" s="11">
        <v>44080</v>
      </c>
      <c r="K349">
        <v>15</v>
      </c>
      <c r="L349">
        <v>18</v>
      </c>
      <c r="M349">
        <v>292</v>
      </c>
      <c r="N349">
        <v>0</v>
      </c>
      <c r="O349">
        <v>0</v>
      </c>
      <c r="P349">
        <v>0</v>
      </c>
      <c r="Q349">
        <v>0</v>
      </c>
      <c r="R349">
        <v>11.341010000000001</v>
      </c>
      <c r="S349">
        <v>11.099539999999999</v>
      </c>
      <c r="T349">
        <v>10.861879999999999</v>
      </c>
      <c r="U349">
        <v>10.821300000000001</v>
      </c>
      <c r="V349">
        <v>10.599460000000001</v>
      </c>
      <c r="W349">
        <v>10.635249999999999</v>
      </c>
      <c r="X349">
        <v>10.550549999999999</v>
      </c>
      <c r="Y349">
        <v>10.69012</v>
      </c>
      <c r="Z349">
        <v>11.48724</v>
      </c>
      <c r="AA349">
        <v>12.256180000000001</v>
      </c>
      <c r="AB349">
        <v>13.40859</v>
      </c>
      <c r="AC349">
        <v>14.204000000000001</v>
      </c>
      <c r="AD349">
        <v>14.666119999999999</v>
      </c>
      <c r="AE349">
        <v>15.06414</v>
      </c>
      <c r="AF349">
        <v>15.22034</v>
      </c>
      <c r="AG349">
        <v>15.36403</v>
      </c>
      <c r="AH349">
        <v>15.319240000000001</v>
      </c>
      <c r="AI349">
        <v>14.66611</v>
      </c>
      <c r="AJ349">
        <v>14.29851</v>
      </c>
      <c r="AK349">
        <v>14.42977</v>
      </c>
      <c r="AL349">
        <v>14.02505</v>
      </c>
      <c r="AM349">
        <v>13.430960000000001</v>
      </c>
      <c r="AN349">
        <v>12.75783</v>
      </c>
      <c r="AO349">
        <v>11.92449</v>
      </c>
      <c r="AP349">
        <v>76.181799999999996</v>
      </c>
      <c r="AQ349">
        <v>75.629230000000007</v>
      </c>
      <c r="AR349">
        <v>74.243560000000002</v>
      </c>
      <c r="AS349">
        <v>74.007639999999995</v>
      </c>
      <c r="AT349">
        <v>74.506039999999999</v>
      </c>
      <c r="AU349">
        <v>74.575490000000002</v>
      </c>
      <c r="AV349">
        <v>74.607089999999999</v>
      </c>
      <c r="AW349">
        <v>82.044079999999994</v>
      </c>
      <c r="AX349">
        <v>87.857280000000003</v>
      </c>
      <c r="AY349">
        <v>93.90701</v>
      </c>
      <c r="AZ349">
        <v>99.480270000000004</v>
      </c>
      <c r="BA349">
        <v>100.661</v>
      </c>
      <c r="BB349">
        <v>101.27209999999999</v>
      </c>
      <c r="BC349">
        <v>102.4817</v>
      </c>
      <c r="BD349">
        <v>101.7029</v>
      </c>
      <c r="BE349">
        <v>99.121780000000001</v>
      </c>
      <c r="BF349">
        <v>95.073670000000007</v>
      </c>
      <c r="BG349">
        <v>90.685180000000003</v>
      </c>
      <c r="BH349">
        <v>84.524349999999998</v>
      </c>
      <c r="BI349">
        <v>80.955110000000005</v>
      </c>
      <c r="BJ349">
        <v>78.331919999999997</v>
      </c>
      <c r="BK349">
        <v>77.122990000000001</v>
      </c>
      <c r="BL349">
        <v>76.258449999999996</v>
      </c>
      <c r="BM349">
        <v>74.861509999999996</v>
      </c>
      <c r="BN349">
        <v>-7.3602799999999996E-2</v>
      </c>
      <c r="BO349">
        <v>-5.9920000000000001E-2</v>
      </c>
      <c r="BP349">
        <v>-2.4608000000000001E-2</v>
      </c>
      <c r="BQ349">
        <v>-0.1956126</v>
      </c>
      <c r="BR349">
        <v>-9.8496700000000006E-2</v>
      </c>
      <c r="BS349">
        <v>-2.30561E-2</v>
      </c>
      <c r="BT349">
        <v>-5.5402000000000003E-3</v>
      </c>
      <c r="BU349">
        <v>6.1682000000000001E-2</v>
      </c>
      <c r="BV349">
        <v>-0.1480969</v>
      </c>
      <c r="BW349">
        <v>2.143E-4</v>
      </c>
      <c r="BX349">
        <v>-6.7283000000000004E-3</v>
      </c>
      <c r="BY349">
        <v>6.5798899999999994E-2</v>
      </c>
      <c r="BZ349">
        <v>-9.7028400000000001E-2</v>
      </c>
      <c r="CA349">
        <v>-0.29217510000000002</v>
      </c>
      <c r="CB349">
        <v>-0.46320800000000001</v>
      </c>
      <c r="CC349">
        <v>-0.50836190000000003</v>
      </c>
      <c r="CD349">
        <v>-0.66602740000000005</v>
      </c>
      <c r="CE349">
        <v>-0.45366879999999998</v>
      </c>
      <c r="CF349">
        <v>-4.6685200000000003E-2</v>
      </c>
      <c r="CG349">
        <v>-7.5540599999999999E-2</v>
      </c>
      <c r="CH349">
        <v>-8.4107000000000001E-3</v>
      </c>
      <c r="CI349">
        <v>5.6614299999999999E-2</v>
      </c>
      <c r="CJ349">
        <v>-4.5303099999999999E-2</v>
      </c>
      <c r="CK349">
        <v>-1.7546900000000001E-2</v>
      </c>
      <c r="CL349">
        <v>1.6981900000000001E-2</v>
      </c>
      <c r="CM349">
        <v>1.5803299999999999E-2</v>
      </c>
      <c r="CN349">
        <v>1.6364500000000001E-2</v>
      </c>
      <c r="CO349">
        <v>2.4646499999999998E-2</v>
      </c>
      <c r="CP349">
        <v>2.2869E-2</v>
      </c>
      <c r="CQ349">
        <v>1.9611E-2</v>
      </c>
      <c r="CR349">
        <v>1.5816E-2</v>
      </c>
      <c r="CS349">
        <v>1.5462999999999999E-2</v>
      </c>
      <c r="CT349">
        <v>1.97518E-2</v>
      </c>
      <c r="CU349">
        <v>1.5657799999999999E-2</v>
      </c>
      <c r="CV349">
        <v>6.9490000000000003E-3</v>
      </c>
      <c r="CW349">
        <v>4.3635000000000002E-3</v>
      </c>
      <c r="CX349">
        <v>4.8281000000000001E-3</v>
      </c>
      <c r="CY349">
        <v>1.7188700000000001E-2</v>
      </c>
      <c r="CZ349">
        <v>3.3880199999999999E-2</v>
      </c>
      <c r="DA349">
        <v>5.5092799999999997E-2</v>
      </c>
      <c r="DB349">
        <v>7.6533299999999999E-2</v>
      </c>
      <c r="DC349">
        <v>6.9354799999999994E-2</v>
      </c>
      <c r="DD349">
        <v>4.1057999999999997E-2</v>
      </c>
      <c r="DE349">
        <v>1.5802199999999999E-2</v>
      </c>
      <c r="DF349">
        <v>6.8164000000000002E-3</v>
      </c>
      <c r="DG349">
        <v>2.2328000000000001E-3</v>
      </c>
      <c r="DH349">
        <v>3.9938999999999999E-3</v>
      </c>
      <c r="DI349">
        <v>5.6998999999999999E-3</v>
      </c>
    </row>
    <row r="350" spans="1:113" x14ac:dyDescent="0.25">
      <c r="A350" t="str">
        <f t="shared" si="5"/>
        <v>All_8. Other or unknown_All_All_All_0 to 199.99 kW_44081</v>
      </c>
      <c r="B350" t="s">
        <v>155</v>
      </c>
      <c r="C350" t="s">
        <v>219</v>
      </c>
      <c r="D350" t="s">
        <v>2</v>
      </c>
      <c r="E350" t="s">
        <v>44</v>
      </c>
      <c r="F350" t="s">
        <v>2</v>
      </c>
      <c r="G350" t="s">
        <v>2</v>
      </c>
      <c r="H350" t="s">
        <v>2</v>
      </c>
      <c r="I350" t="s">
        <v>212</v>
      </c>
      <c r="J350" s="11">
        <v>44081</v>
      </c>
      <c r="K350">
        <v>15</v>
      </c>
      <c r="L350">
        <v>18</v>
      </c>
      <c r="M350">
        <v>292</v>
      </c>
      <c r="N350">
        <v>0</v>
      </c>
      <c r="O350">
        <v>0</v>
      </c>
      <c r="P350">
        <v>0</v>
      </c>
      <c r="Q350">
        <v>0</v>
      </c>
      <c r="R350">
        <v>11.517329999999999</v>
      </c>
      <c r="S350">
        <v>11.03842</v>
      </c>
      <c r="T350">
        <v>10.97437</v>
      </c>
      <c r="U350">
        <v>10.75319</v>
      </c>
      <c r="V350">
        <v>10.65199</v>
      </c>
      <c r="W350">
        <v>10.753489999999999</v>
      </c>
      <c r="X350">
        <v>11.29368</v>
      </c>
      <c r="Y350">
        <v>11.500489999999999</v>
      </c>
      <c r="Z350">
        <v>11.9413</v>
      </c>
      <c r="AA350">
        <v>12.37327</v>
      </c>
      <c r="AB350">
        <v>13.03679</v>
      </c>
      <c r="AC350">
        <v>13.452489999999999</v>
      </c>
      <c r="AD350">
        <v>13.46749</v>
      </c>
      <c r="AE350">
        <v>13.442209999999999</v>
      </c>
      <c r="AF350">
        <v>13.603529999999999</v>
      </c>
      <c r="AG350">
        <v>13.64611</v>
      </c>
      <c r="AH350">
        <v>13.505179999999999</v>
      </c>
      <c r="AI350">
        <v>13.16337</v>
      </c>
      <c r="AJ350">
        <v>12.883760000000001</v>
      </c>
      <c r="AK350">
        <v>12.83733</v>
      </c>
      <c r="AL350">
        <v>12.61895</v>
      </c>
      <c r="AM350">
        <v>12.393750000000001</v>
      </c>
      <c r="AN350">
        <v>11.69482</v>
      </c>
      <c r="AO350">
        <v>11.10031</v>
      </c>
      <c r="AP350">
        <v>73.674599999999998</v>
      </c>
      <c r="AQ350">
        <v>72.973280000000003</v>
      </c>
      <c r="AR350">
        <v>72.018510000000006</v>
      </c>
      <c r="AS350">
        <v>71.148899999999998</v>
      </c>
      <c r="AT350">
        <v>70.327160000000006</v>
      </c>
      <c r="AU350">
        <v>69.244349999999997</v>
      </c>
      <c r="AV350">
        <v>68.546009999999995</v>
      </c>
      <c r="AW350">
        <v>71.561859999999996</v>
      </c>
      <c r="AX350">
        <v>72.921289999999999</v>
      </c>
      <c r="AY350">
        <v>76.264970000000005</v>
      </c>
      <c r="AZ350">
        <v>79.424059999999997</v>
      </c>
      <c r="BA350">
        <v>79.953320000000005</v>
      </c>
      <c r="BB350">
        <v>79.94623</v>
      </c>
      <c r="BC350">
        <v>79.792019999999994</v>
      </c>
      <c r="BD350">
        <v>79.469729999999998</v>
      </c>
      <c r="BE350">
        <v>78.458979999999997</v>
      </c>
      <c r="BF350">
        <v>77.449110000000005</v>
      </c>
      <c r="BG350">
        <v>75.109089999999995</v>
      </c>
      <c r="BH350">
        <v>73.590469999999996</v>
      </c>
      <c r="BI350">
        <v>72.599440000000001</v>
      </c>
      <c r="BJ350">
        <v>72.114189999999994</v>
      </c>
      <c r="BK350">
        <v>71.814300000000003</v>
      </c>
      <c r="BL350">
        <v>71.575839999999999</v>
      </c>
      <c r="BM350">
        <v>71.537800000000004</v>
      </c>
      <c r="BN350">
        <v>-5.6323699999999997E-2</v>
      </c>
      <c r="BO350">
        <v>1.8700700000000001E-2</v>
      </c>
      <c r="BP350">
        <v>1.44163E-2</v>
      </c>
      <c r="BQ350">
        <v>-0.12030449999999999</v>
      </c>
      <c r="BR350">
        <v>8.6758199999999994E-2</v>
      </c>
      <c r="BS350">
        <v>0.1552915</v>
      </c>
      <c r="BT350">
        <v>1.69973E-2</v>
      </c>
      <c r="BU350">
        <v>-1.23958E-2</v>
      </c>
      <c r="BV350">
        <v>-8.0921599999999996E-2</v>
      </c>
      <c r="BW350">
        <v>-6.6176200000000004E-2</v>
      </c>
      <c r="BX350">
        <v>1.95788E-2</v>
      </c>
      <c r="BY350">
        <v>-3.5035999999999999E-3</v>
      </c>
      <c r="BZ350">
        <v>3.5104299999999998E-2</v>
      </c>
      <c r="CA350">
        <v>-2.3990899999999999E-2</v>
      </c>
      <c r="CB350">
        <v>-0.20614379999999999</v>
      </c>
      <c r="CC350">
        <v>-0.1297093</v>
      </c>
      <c r="CD350">
        <v>-0.28808159999999999</v>
      </c>
      <c r="CE350">
        <v>-1.1051200000000001E-2</v>
      </c>
      <c r="CF350">
        <v>0.17538390000000001</v>
      </c>
      <c r="CG350">
        <v>4.5954700000000001E-2</v>
      </c>
      <c r="CH350">
        <v>3.0877600000000002E-2</v>
      </c>
      <c r="CI350">
        <v>6.1959300000000002E-2</v>
      </c>
      <c r="CJ350">
        <v>1.1388000000000001E-2</v>
      </c>
      <c r="CK350">
        <v>-7.3162400000000002E-2</v>
      </c>
      <c r="CL350" s="25">
        <v>2.8765099999999998E-2</v>
      </c>
      <c r="CM350" s="25">
        <v>2.45527E-2</v>
      </c>
      <c r="CN350" s="25">
        <v>2.6001699999999999E-2</v>
      </c>
      <c r="CO350" s="25">
        <v>2.98327E-2</v>
      </c>
      <c r="CP350" s="25">
        <v>1.85659E-2</v>
      </c>
      <c r="CQ350" s="25">
        <v>3.5953499999999999E-2</v>
      </c>
      <c r="CR350" s="25">
        <v>2.2725499999999999E-2</v>
      </c>
      <c r="CS350" s="25">
        <v>2.6058399999999999E-2</v>
      </c>
      <c r="CT350" s="25">
        <v>2.25361E-2</v>
      </c>
      <c r="CU350" s="25">
        <v>1.88142E-2</v>
      </c>
      <c r="CV350" s="25">
        <v>8.9425000000000008E-3</v>
      </c>
      <c r="CW350" s="25">
        <v>7.182E-3</v>
      </c>
      <c r="CX350" s="25">
        <v>1.2550199999999999E-2</v>
      </c>
      <c r="CY350" s="25">
        <v>2.7183800000000001E-2</v>
      </c>
      <c r="CZ350" s="25">
        <v>4.1300799999999999E-2</v>
      </c>
      <c r="DA350" s="25">
        <v>5.6585099999999999E-2</v>
      </c>
      <c r="DB350" s="25">
        <v>6.8967299999999995E-2</v>
      </c>
      <c r="DC350" s="25">
        <v>6.8455600000000005E-2</v>
      </c>
      <c r="DD350" s="25">
        <v>3.9906299999999999E-2</v>
      </c>
      <c r="DE350" s="25">
        <v>2.6795599999999999E-2</v>
      </c>
      <c r="DF350" s="25">
        <v>1.04951E-2</v>
      </c>
      <c r="DG350" s="25">
        <v>6.5897999999999998E-3</v>
      </c>
      <c r="DH350" s="25">
        <v>6.2724E-3</v>
      </c>
      <c r="DI350" s="25">
        <v>9.2700999999999999E-3</v>
      </c>
    </row>
    <row r="351" spans="1:113" x14ac:dyDescent="0.25">
      <c r="A351" t="str">
        <f t="shared" si="5"/>
        <v>All_8. Other or unknown_All_All_All_0 to 199.99 kW_44104</v>
      </c>
      <c r="B351" t="s">
        <v>155</v>
      </c>
      <c r="C351" t="s">
        <v>219</v>
      </c>
      <c r="D351" t="s">
        <v>2</v>
      </c>
      <c r="E351" t="s">
        <v>44</v>
      </c>
      <c r="F351" t="s">
        <v>2</v>
      </c>
      <c r="G351" t="s">
        <v>2</v>
      </c>
      <c r="H351" t="s">
        <v>2</v>
      </c>
      <c r="I351" t="s">
        <v>212</v>
      </c>
      <c r="J351" s="11">
        <v>44104</v>
      </c>
      <c r="K351">
        <v>15</v>
      </c>
      <c r="L351">
        <v>18</v>
      </c>
      <c r="M351">
        <v>313</v>
      </c>
      <c r="N351">
        <v>0</v>
      </c>
      <c r="O351">
        <v>0</v>
      </c>
      <c r="P351">
        <v>0</v>
      </c>
      <c r="Q351">
        <v>0</v>
      </c>
      <c r="R351">
        <v>10.77482</v>
      </c>
      <c r="S351">
        <v>10.510199999999999</v>
      </c>
      <c r="T351">
        <v>10.359640000000001</v>
      </c>
      <c r="U351">
        <v>10.30505</v>
      </c>
      <c r="V351">
        <v>10.346310000000001</v>
      </c>
      <c r="W351">
        <v>10.8788</v>
      </c>
      <c r="X351">
        <v>12.029</v>
      </c>
      <c r="Y351">
        <v>12.74315</v>
      </c>
      <c r="Z351">
        <v>14.13954</v>
      </c>
      <c r="AA351">
        <v>15.397180000000001</v>
      </c>
      <c r="AB351">
        <v>16.867850000000001</v>
      </c>
      <c r="AC351">
        <v>17.864100000000001</v>
      </c>
      <c r="AD351">
        <v>18.227049999999998</v>
      </c>
      <c r="AE351">
        <v>18.41189</v>
      </c>
      <c r="AF351">
        <v>18.563849999999999</v>
      </c>
      <c r="AG351">
        <v>18.513190000000002</v>
      </c>
      <c r="AH351">
        <v>17.987500000000001</v>
      </c>
      <c r="AI351">
        <v>16.469139999999999</v>
      </c>
      <c r="AJ351">
        <v>15.439360000000001</v>
      </c>
      <c r="AK351">
        <v>15.07199</v>
      </c>
      <c r="AL351">
        <v>14.124459999999999</v>
      </c>
      <c r="AM351">
        <v>13.325889999999999</v>
      </c>
      <c r="AN351">
        <v>12.42099</v>
      </c>
      <c r="AO351">
        <v>11.667120000000001</v>
      </c>
      <c r="AP351">
        <v>68.004000000000005</v>
      </c>
      <c r="AQ351">
        <v>67.842550000000003</v>
      </c>
      <c r="AR351">
        <v>67.347170000000006</v>
      </c>
      <c r="AS351">
        <v>67.850470000000001</v>
      </c>
      <c r="AT351">
        <v>68.401349999999994</v>
      </c>
      <c r="AU351">
        <v>69.801249999999996</v>
      </c>
      <c r="AV351">
        <v>69.51634</v>
      </c>
      <c r="AW351">
        <v>75.389849999999996</v>
      </c>
      <c r="AX351">
        <v>82.663480000000007</v>
      </c>
      <c r="AY351">
        <v>87.088620000000006</v>
      </c>
      <c r="AZ351">
        <v>93.856340000000003</v>
      </c>
      <c r="BA351">
        <v>95.240799999999993</v>
      </c>
      <c r="BB351">
        <v>94.517849999999996</v>
      </c>
      <c r="BC351">
        <v>93.584689999999995</v>
      </c>
      <c r="BD351">
        <v>94.418469999999999</v>
      </c>
      <c r="BE351">
        <v>95.934060000000002</v>
      </c>
      <c r="BF351">
        <v>94.194199999999995</v>
      </c>
      <c r="BG351">
        <v>88.043350000000004</v>
      </c>
      <c r="BH351">
        <v>83.781720000000007</v>
      </c>
      <c r="BI351">
        <v>80.856340000000003</v>
      </c>
      <c r="BJ351">
        <v>78.005129999999994</v>
      </c>
      <c r="BK351">
        <v>76.179699999999997</v>
      </c>
      <c r="BL351">
        <v>73.895169999999993</v>
      </c>
      <c r="BM351">
        <v>72.830629999999999</v>
      </c>
      <c r="BN351">
        <v>2.1657300000000001E-2</v>
      </c>
      <c r="BO351">
        <v>9.6935199999999999E-2</v>
      </c>
      <c r="BP351">
        <v>6.1279E-2</v>
      </c>
      <c r="BQ351">
        <v>4.8127999999999999E-3</v>
      </c>
      <c r="BR351">
        <v>1.3610499999999999E-2</v>
      </c>
      <c r="BS351">
        <v>-1.2445100000000001E-2</v>
      </c>
      <c r="BT351">
        <v>-6.1414E-3</v>
      </c>
      <c r="BU351">
        <v>-3.5988000000000001E-3</v>
      </c>
      <c r="BV351">
        <v>3.2843E-3</v>
      </c>
      <c r="BW351">
        <v>4.1922800000000003E-2</v>
      </c>
      <c r="BX351">
        <v>1.7908899999999998E-2</v>
      </c>
      <c r="BY351">
        <v>2.3533599999999998E-2</v>
      </c>
      <c r="BZ351">
        <v>-5.0317800000000003E-2</v>
      </c>
      <c r="CA351">
        <v>-5.6630600000000003E-2</v>
      </c>
      <c r="CB351">
        <v>-8.9498099999999997E-2</v>
      </c>
      <c r="CC351">
        <v>-0.33029419999999998</v>
      </c>
      <c r="CD351">
        <v>-0.51856349999999996</v>
      </c>
      <c r="CE351">
        <v>-0.33283689999999999</v>
      </c>
      <c r="CF351">
        <v>-7.8785099999999997E-2</v>
      </c>
      <c r="CG351">
        <v>-6.5033199999999999E-2</v>
      </c>
      <c r="CH351">
        <v>1.1051099999999999E-2</v>
      </c>
      <c r="CI351">
        <v>2.9187399999999999E-2</v>
      </c>
      <c r="CJ351">
        <v>-1.99055E-2</v>
      </c>
      <c r="CK351">
        <v>-3.3702200000000002E-2</v>
      </c>
      <c r="CL351" s="25">
        <v>7.0179999999999999E-3</v>
      </c>
      <c r="CM351" s="25">
        <v>6.3540999999999997E-3</v>
      </c>
      <c r="CN351" s="25">
        <v>6.8824999999999997E-3</v>
      </c>
      <c r="CO351" s="25">
        <v>7.5751000000000004E-3</v>
      </c>
      <c r="CP351" s="25">
        <v>6.7751E-3</v>
      </c>
      <c r="CQ351" s="25">
        <v>6.7402E-3</v>
      </c>
      <c r="CR351" s="25">
        <v>7.8981999999999993E-3</v>
      </c>
      <c r="CS351" s="25">
        <v>5.8567000000000003E-3</v>
      </c>
      <c r="CT351" s="25">
        <v>9.7963000000000008E-3</v>
      </c>
      <c r="CU351" s="25">
        <v>9.7950999999999993E-3</v>
      </c>
      <c r="CV351" s="25">
        <v>4.7904999999999996E-3</v>
      </c>
      <c r="CW351" s="25">
        <v>1.6485E-3</v>
      </c>
      <c r="CX351" s="25">
        <v>3.8151999999999999E-3</v>
      </c>
      <c r="CY351" s="25">
        <v>1.4249899999999999E-2</v>
      </c>
      <c r="CZ351" s="25">
        <v>2.5980099999999999E-2</v>
      </c>
      <c r="DA351" s="25">
        <v>3.8481300000000003E-2</v>
      </c>
      <c r="DB351" s="25">
        <v>5.0726500000000001E-2</v>
      </c>
      <c r="DC351" s="25">
        <v>4.7053999999999999E-2</v>
      </c>
      <c r="DD351" s="25">
        <v>2.43038E-2</v>
      </c>
      <c r="DE351" s="25">
        <v>1.1882200000000001E-2</v>
      </c>
      <c r="DF351" s="25">
        <v>5.2855999999999997E-3</v>
      </c>
      <c r="DG351" s="25">
        <v>2.1838999999999999E-3</v>
      </c>
      <c r="DH351" s="25">
        <v>1.9039E-3</v>
      </c>
      <c r="DI351" s="25">
        <v>4.9918000000000002E-3</v>
      </c>
    </row>
    <row r="352" spans="1:113" x14ac:dyDescent="0.25">
      <c r="A352" t="str">
        <f t="shared" si="5"/>
        <v>All_8. Other or unknown_All_All_All_0 to 199.99 kW_44105</v>
      </c>
      <c r="B352" t="s">
        <v>155</v>
      </c>
      <c r="C352" t="s">
        <v>219</v>
      </c>
      <c r="D352" t="s">
        <v>2</v>
      </c>
      <c r="E352" t="s">
        <v>44</v>
      </c>
      <c r="F352" t="s">
        <v>2</v>
      </c>
      <c r="G352" t="s">
        <v>2</v>
      </c>
      <c r="H352" t="s">
        <v>2</v>
      </c>
      <c r="I352" t="s">
        <v>212</v>
      </c>
      <c r="J352" s="11">
        <v>44105</v>
      </c>
      <c r="K352">
        <v>15</v>
      </c>
      <c r="L352">
        <v>18</v>
      </c>
      <c r="M352">
        <v>313</v>
      </c>
      <c r="N352">
        <v>0</v>
      </c>
      <c r="O352">
        <v>0</v>
      </c>
      <c r="P352">
        <v>0</v>
      </c>
      <c r="Q352">
        <v>0</v>
      </c>
      <c r="R352">
        <v>11.11092</v>
      </c>
      <c r="S352">
        <v>10.704700000000001</v>
      </c>
      <c r="T352">
        <v>10.575240000000001</v>
      </c>
      <c r="U352">
        <v>10.436019999999999</v>
      </c>
      <c r="V352">
        <v>10.37</v>
      </c>
      <c r="W352">
        <v>10.900270000000001</v>
      </c>
      <c r="X352">
        <v>12.062609999999999</v>
      </c>
      <c r="Y352">
        <v>12.906269999999999</v>
      </c>
      <c r="Z352">
        <v>14.25699</v>
      </c>
      <c r="AA352">
        <v>15.716430000000001</v>
      </c>
      <c r="AB352">
        <v>16.778179999999999</v>
      </c>
      <c r="AC352">
        <v>17.581050000000001</v>
      </c>
      <c r="AD352">
        <v>17.84065</v>
      </c>
      <c r="AE352">
        <v>18.172879999999999</v>
      </c>
      <c r="AF352">
        <v>18.343440000000001</v>
      </c>
      <c r="AG352">
        <v>17.921469999999999</v>
      </c>
      <c r="AH352">
        <v>17.20196</v>
      </c>
      <c r="AI352">
        <v>16.281389999999998</v>
      </c>
      <c r="AJ352">
        <v>15.18464</v>
      </c>
      <c r="AK352">
        <v>14.77092</v>
      </c>
      <c r="AL352">
        <v>13.954269999999999</v>
      </c>
      <c r="AM352">
        <v>13.399760000000001</v>
      </c>
      <c r="AN352">
        <v>12.42061</v>
      </c>
      <c r="AO352">
        <v>11.70379</v>
      </c>
      <c r="AP352">
        <v>72.038700000000006</v>
      </c>
      <c r="AQ352">
        <v>71.573759999999993</v>
      </c>
      <c r="AR352">
        <v>70.261669999999995</v>
      </c>
      <c r="AS352">
        <v>69.624719999999996</v>
      </c>
      <c r="AT352">
        <v>67.445689999999999</v>
      </c>
      <c r="AU352">
        <v>67.47354</v>
      </c>
      <c r="AV352">
        <v>67.23818</v>
      </c>
      <c r="AW352">
        <v>73.136849999999995</v>
      </c>
      <c r="AX352">
        <v>81.334919999999997</v>
      </c>
      <c r="AY352">
        <v>88.943920000000006</v>
      </c>
      <c r="AZ352">
        <v>94.364590000000007</v>
      </c>
      <c r="BA352">
        <v>97.040629999999993</v>
      </c>
      <c r="BB352">
        <v>97.584299999999999</v>
      </c>
      <c r="BC352">
        <v>96.948030000000003</v>
      </c>
      <c r="BD352">
        <v>94.673540000000003</v>
      </c>
      <c r="BE352">
        <v>92.956270000000004</v>
      </c>
      <c r="BF352">
        <v>91.561790000000002</v>
      </c>
      <c r="BG352">
        <v>86.254090000000005</v>
      </c>
      <c r="BH352">
        <v>81.260639999999995</v>
      </c>
      <c r="BI352">
        <v>77.383349999999993</v>
      </c>
      <c r="BJ352">
        <v>75.329520000000002</v>
      </c>
      <c r="BK352">
        <v>74.06532</v>
      </c>
      <c r="BL352">
        <v>71.816879999999998</v>
      </c>
      <c r="BM352">
        <v>70.290760000000006</v>
      </c>
      <c r="BN352">
        <v>3.9731000000000002E-3</v>
      </c>
      <c r="BO352">
        <v>2.70812E-2</v>
      </c>
      <c r="BP352">
        <v>2.6388100000000001E-2</v>
      </c>
      <c r="BQ352">
        <v>-3.1631199999999998E-2</v>
      </c>
      <c r="BR352">
        <v>4.9296199999999998E-2</v>
      </c>
      <c r="BS352">
        <v>5.9393500000000002E-2</v>
      </c>
      <c r="BT352">
        <v>1.6639000000000001E-3</v>
      </c>
      <c r="BU352">
        <v>-1.3509699999999999E-2</v>
      </c>
      <c r="BV352">
        <v>9.4143000000000004E-3</v>
      </c>
      <c r="BW352">
        <v>4.91283E-2</v>
      </c>
      <c r="BX352">
        <v>1.7182300000000001E-2</v>
      </c>
      <c r="BY352">
        <v>2.9672299999999999E-2</v>
      </c>
      <c r="BZ352">
        <v>-6.9016099999999997E-2</v>
      </c>
      <c r="CA352">
        <v>-9.6246600000000002E-2</v>
      </c>
      <c r="CB352">
        <v>-9.2700099999999994E-2</v>
      </c>
      <c r="CC352">
        <v>-0.27577309999999999</v>
      </c>
      <c r="CD352">
        <v>-0.4627097</v>
      </c>
      <c r="CE352">
        <v>-0.28439769999999998</v>
      </c>
      <c r="CF352">
        <v>-2.83506E-2</v>
      </c>
      <c r="CG352">
        <v>-1.48921E-2</v>
      </c>
      <c r="CH352">
        <v>2.7547599999999998E-2</v>
      </c>
      <c r="CI352">
        <v>3.1413700000000003E-2</v>
      </c>
      <c r="CJ352">
        <v>5.7961000000000002E-3</v>
      </c>
      <c r="CK352">
        <v>-6.8803299999999998E-2</v>
      </c>
      <c r="CL352" s="25">
        <v>6.4964999999999997E-3</v>
      </c>
      <c r="CM352" s="25">
        <v>7.4678000000000001E-3</v>
      </c>
      <c r="CN352" s="25">
        <v>7.6246999999999999E-3</v>
      </c>
      <c r="CO352" s="25">
        <v>8.9657000000000001E-3</v>
      </c>
      <c r="CP352" s="25">
        <v>8.1635000000000006E-3</v>
      </c>
      <c r="CQ352" s="25">
        <v>8.6595000000000005E-3</v>
      </c>
      <c r="CR352" s="25">
        <v>1.0646600000000001E-2</v>
      </c>
      <c r="CS352" s="25">
        <v>6.9540000000000001E-3</v>
      </c>
      <c r="CT352" s="25">
        <v>1.0028499999999999E-2</v>
      </c>
      <c r="CU352" s="25">
        <v>1.21333E-2</v>
      </c>
      <c r="CV352" s="25">
        <v>5.0518999999999998E-3</v>
      </c>
      <c r="CW352" s="25">
        <v>1.8613E-3</v>
      </c>
      <c r="CX352" s="25">
        <v>3.9608000000000004E-3</v>
      </c>
      <c r="CY352" s="25">
        <v>1.7106199999999998E-2</v>
      </c>
      <c r="CZ352" s="25">
        <v>2.5333700000000001E-2</v>
      </c>
      <c r="DA352" s="25">
        <v>3.6532099999999998E-2</v>
      </c>
      <c r="DB352" s="25">
        <v>6.2771900000000005E-2</v>
      </c>
      <c r="DC352" s="25">
        <v>5.3684700000000002E-2</v>
      </c>
      <c r="DD352" s="25">
        <v>3.26006E-2</v>
      </c>
      <c r="DE352" s="25">
        <v>1.5197E-2</v>
      </c>
      <c r="DF352" s="25">
        <v>7.2283E-3</v>
      </c>
      <c r="DG352" s="25">
        <v>2.0091000000000002E-3</v>
      </c>
      <c r="DH352" s="25">
        <v>1.8599000000000001E-3</v>
      </c>
      <c r="DI352" s="25">
        <v>5.7226999999999998E-3</v>
      </c>
    </row>
    <row r="353" spans="1:113" x14ac:dyDescent="0.25">
      <c r="A353" t="str">
        <f t="shared" si="5"/>
        <v>All_1. Agriculture, Mining &amp; Construction_All_All_All_200 kW and above_44060</v>
      </c>
      <c r="B353" t="s">
        <v>155</v>
      </c>
      <c r="C353" t="s">
        <v>170</v>
      </c>
      <c r="D353" t="s">
        <v>2</v>
      </c>
      <c r="E353" t="s">
        <v>36</v>
      </c>
      <c r="F353" t="s">
        <v>2</v>
      </c>
      <c r="G353" t="s">
        <v>2</v>
      </c>
      <c r="H353" t="s">
        <v>2</v>
      </c>
      <c r="I353" t="s">
        <v>39</v>
      </c>
      <c r="J353" s="11">
        <v>44060</v>
      </c>
      <c r="K353">
        <v>15</v>
      </c>
      <c r="L353">
        <v>18</v>
      </c>
      <c r="M353">
        <v>19</v>
      </c>
      <c r="N353">
        <v>0</v>
      </c>
      <c r="O353">
        <v>0</v>
      </c>
      <c r="P353">
        <v>0</v>
      </c>
      <c r="Q353">
        <v>0</v>
      </c>
      <c r="R353">
        <v>146.33340000000001</v>
      </c>
      <c r="S353">
        <v>141.75110000000001</v>
      </c>
      <c r="T353">
        <v>139.12200000000001</v>
      </c>
      <c r="U353">
        <v>141.32939999999999</v>
      </c>
      <c r="V353">
        <v>146.98699999999999</v>
      </c>
      <c r="W353">
        <v>179.3604</v>
      </c>
      <c r="X353">
        <v>229.4787</v>
      </c>
      <c r="Y353">
        <v>234.1508</v>
      </c>
      <c r="Z353">
        <v>239.9487</v>
      </c>
      <c r="AA353">
        <v>247.22790000000001</v>
      </c>
      <c r="AB353">
        <v>246.9288</v>
      </c>
      <c r="AC353">
        <v>252.17230000000001</v>
      </c>
      <c r="AD353">
        <v>249.70869999999999</v>
      </c>
      <c r="AE353">
        <v>248.7484</v>
      </c>
      <c r="AF353">
        <v>252.8734</v>
      </c>
      <c r="AG353">
        <v>239.9461</v>
      </c>
      <c r="AH353">
        <v>229.22909999999999</v>
      </c>
      <c r="AI353">
        <v>211.60749999999999</v>
      </c>
      <c r="AJ353">
        <v>181.1694</v>
      </c>
      <c r="AK353">
        <v>166.6198</v>
      </c>
      <c r="AL353">
        <v>156.69460000000001</v>
      </c>
      <c r="AM353">
        <v>171.91659999999999</v>
      </c>
      <c r="AN353">
        <v>166.50720000000001</v>
      </c>
      <c r="AO353">
        <v>155.88910000000001</v>
      </c>
      <c r="AP353">
        <v>72.369</v>
      </c>
      <c r="AQ353">
        <v>71.154759999999996</v>
      </c>
      <c r="AR353">
        <v>68.95635</v>
      </c>
      <c r="AS353">
        <v>69.678569999999993</v>
      </c>
      <c r="AT353">
        <v>70.388890000000004</v>
      </c>
      <c r="AU353">
        <v>71.801590000000004</v>
      </c>
      <c r="AV353">
        <v>72.511899999999997</v>
      </c>
      <c r="AW353">
        <v>73.642859999999999</v>
      </c>
      <c r="AX353">
        <v>74.896829999999994</v>
      </c>
      <c r="AY353">
        <v>77.25</v>
      </c>
      <c r="AZ353">
        <v>80.928569999999993</v>
      </c>
      <c r="BA353">
        <v>85.611109999999996</v>
      </c>
      <c r="BB353">
        <v>87.281750000000002</v>
      </c>
      <c r="BC353">
        <v>88.063490000000002</v>
      </c>
      <c r="BD353">
        <v>88.079359999999994</v>
      </c>
      <c r="BE353">
        <v>86.452380000000005</v>
      </c>
      <c r="BF353">
        <v>85.079359999999994</v>
      </c>
      <c r="BG353">
        <v>84.170640000000006</v>
      </c>
      <c r="BH353">
        <v>78.674599999999998</v>
      </c>
      <c r="BI353">
        <v>75.630949999999999</v>
      </c>
      <c r="BJ353">
        <v>73.988100000000003</v>
      </c>
      <c r="BK353">
        <v>73.690479999999994</v>
      </c>
      <c r="BL353">
        <v>72.988100000000003</v>
      </c>
      <c r="BM353">
        <v>72.242069999999998</v>
      </c>
      <c r="BN353">
        <v>2.035609</v>
      </c>
      <c r="BO353">
        <v>-0.66753770000000001</v>
      </c>
      <c r="BP353">
        <v>0.59308419999999995</v>
      </c>
      <c r="BQ353">
        <v>-1.374549</v>
      </c>
      <c r="BR353">
        <v>-1.999857</v>
      </c>
      <c r="BS353">
        <v>-6.4957529999999997</v>
      </c>
      <c r="BT353">
        <v>9.7837099999999992</v>
      </c>
      <c r="BU353">
        <v>4.395022</v>
      </c>
      <c r="BV353">
        <v>-0.46035280000000001</v>
      </c>
      <c r="BW353">
        <v>-9.1883769999999991</v>
      </c>
      <c r="BX353">
        <v>-6.5939040000000002</v>
      </c>
      <c r="BY353">
        <v>7.468553</v>
      </c>
      <c r="BZ353">
        <v>3.2620099999999999E-2</v>
      </c>
      <c r="CA353">
        <v>2.5668220000000002</v>
      </c>
      <c r="CB353">
        <v>-15.42845</v>
      </c>
      <c r="CC353">
        <v>-30.77242</v>
      </c>
      <c r="CD353">
        <v>-31.216719999999999</v>
      </c>
      <c r="CE353">
        <v>-18.313179999999999</v>
      </c>
      <c r="CF353">
        <v>-13.606680000000001</v>
      </c>
      <c r="CG353">
        <v>-4.8845989999999997</v>
      </c>
      <c r="CH353">
        <v>0.77692229999999995</v>
      </c>
      <c r="CI353">
        <v>-0.2629959</v>
      </c>
      <c r="CJ353">
        <v>-0.56158609999999998</v>
      </c>
      <c r="CK353">
        <v>0.2332543</v>
      </c>
      <c r="CL353" s="25">
        <v>5.3042629999999997</v>
      </c>
      <c r="CM353" s="25">
        <v>1.5689869999999999</v>
      </c>
      <c r="CN353" s="25">
        <v>1.7555050000000001</v>
      </c>
      <c r="CO353" s="25">
        <v>3.7263259999999998</v>
      </c>
      <c r="CP353" s="25">
        <v>9.5969370000000005</v>
      </c>
      <c r="CQ353" s="25">
        <v>56.163119999999999</v>
      </c>
      <c r="CR353" s="25">
        <v>21.331990000000001</v>
      </c>
      <c r="CS353" s="25">
        <v>28.409199999999998</v>
      </c>
      <c r="CT353" s="25">
        <v>22.17455</v>
      </c>
      <c r="CU353" s="25">
        <v>41.371859999999998</v>
      </c>
      <c r="CV353" s="25">
        <v>17.634270000000001</v>
      </c>
      <c r="CW353" s="25">
        <v>8.2600560000000005</v>
      </c>
      <c r="CX353" s="25">
        <v>6.8296840000000003</v>
      </c>
      <c r="CY353" s="25">
        <v>25.00412</v>
      </c>
      <c r="CZ353" s="25">
        <v>84.216390000000004</v>
      </c>
      <c r="DA353" s="25">
        <v>140.30549999999999</v>
      </c>
      <c r="DB353" s="25">
        <v>161.73269999999999</v>
      </c>
      <c r="DC353" s="25">
        <v>127.9999</v>
      </c>
      <c r="DD353" s="25">
        <v>50.006</v>
      </c>
      <c r="DE353" s="25">
        <v>28.22758</v>
      </c>
      <c r="DF353" s="25">
        <v>8.5646909999999998</v>
      </c>
      <c r="DG353" s="25">
        <v>2.2003430000000002</v>
      </c>
      <c r="DH353" s="25">
        <v>2.1646879999999999</v>
      </c>
      <c r="DI353" s="25">
        <v>5.1325570000000003</v>
      </c>
    </row>
    <row r="354" spans="1:113" x14ac:dyDescent="0.25">
      <c r="A354" t="str">
        <f t="shared" si="5"/>
        <v>All_1. Agriculture, Mining &amp; Construction_All_All_All_200 kW and above_44061</v>
      </c>
      <c r="B354" t="s">
        <v>155</v>
      </c>
      <c r="C354" t="s">
        <v>170</v>
      </c>
      <c r="D354" t="s">
        <v>2</v>
      </c>
      <c r="E354" t="s">
        <v>36</v>
      </c>
      <c r="F354" t="s">
        <v>2</v>
      </c>
      <c r="G354" t="s">
        <v>2</v>
      </c>
      <c r="H354" t="s">
        <v>2</v>
      </c>
      <c r="I354" t="s">
        <v>39</v>
      </c>
      <c r="J354" s="11">
        <v>44061</v>
      </c>
      <c r="K354">
        <v>15</v>
      </c>
      <c r="L354">
        <v>18</v>
      </c>
      <c r="M354">
        <v>19</v>
      </c>
      <c r="N354">
        <v>0</v>
      </c>
      <c r="O354">
        <v>0</v>
      </c>
      <c r="P354">
        <v>0</v>
      </c>
      <c r="Q354">
        <v>0</v>
      </c>
      <c r="R354">
        <v>146.0017</v>
      </c>
      <c r="S354">
        <v>140.5693</v>
      </c>
      <c r="T354">
        <v>132.4332</v>
      </c>
      <c r="U354">
        <v>132.54490000000001</v>
      </c>
      <c r="V354">
        <v>142.3879</v>
      </c>
      <c r="W354">
        <v>167.94839999999999</v>
      </c>
      <c r="X354">
        <v>246.0222</v>
      </c>
      <c r="Y354">
        <v>280.0849</v>
      </c>
      <c r="Z354">
        <v>305.48570000000001</v>
      </c>
      <c r="AA354">
        <v>332.12169999999998</v>
      </c>
      <c r="AB354">
        <v>319.93529999999998</v>
      </c>
      <c r="AC354">
        <v>341.90769999999998</v>
      </c>
      <c r="AD354">
        <v>320.28559999999999</v>
      </c>
      <c r="AE354">
        <v>316.71940000000001</v>
      </c>
      <c r="AF354">
        <v>323.01409999999998</v>
      </c>
      <c r="AG354">
        <v>264.13389999999998</v>
      </c>
      <c r="AH354">
        <v>232.69649999999999</v>
      </c>
      <c r="AI354">
        <v>217.5532</v>
      </c>
      <c r="AJ354">
        <v>180.61600000000001</v>
      </c>
      <c r="AK354">
        <v>174.63069999999999</v>
      </c>
      <c r="AL354">
        <v>167.3595</v>
      </c>
      <c r="AM354">
        <v>174.38810000000001</v>
      </c>
      <c r="AN354">
        <v>169.32339999999999</v>
      </c>
      <c r="AO354">
        <v>147.7826</v>
      </c>
      <c r="AP354">
        <v>72.138900000000007</v>
      </c>
      <c r="AQ354">
        <v>71.884919999999994</v>
      </c>
      <c r="AR354">
        <v>71.884919999999994</v>
      </c>
      <c r="AS354">
        <v>71.809520000000006</v>
      </c>
      <c r="AT354">
        <v>71.988100000000003</v>
      </c>
      <c r="AU354">
        <v>73.380949999999999</v>
      </c>
      <c r="AV354">
        <v>72.857140000000001</v>
      </c>
      <c r="AW354">
        <v>76.924599999999998</v>
      </c>
      <c r="AX354">
        <v>80.654759999999996</v>
      </c>
      <c r="AY354">
        <v>86.253969999999995</v>
      </c>
      <c r="AZ354">
        <v>89.710319999999996</v>
      </c>
      <c r="BA354">
        <v>93.718249999999998</v>
      </c>
      <c r="BB354">
        <v>94.841269999999994</v>
      </c>
      <c r="BC354">
        <v>86.210319999999996</v>
      </c>
      <c r="BD354">
        <v>85.583340000000007</v>
      </c>
      <c r="BE354">
        <v>86.230159999999998</v>
      </c>
      <c r="BF354">
        <v>85.658730000000006</v>
      </c>
      <c r="BG354">
        <v>82.595240000000004</v>
      </c>
      <c r="BH354">
        <v>80.05556</v>
      </c>
      <c r="BI354">
        <v>77.079359999999994</v>
      </c>
      <c r="BJ354">
        <v>75.162700000000001</v>
      </c>
      <c r="BK354">
        <v>74.238100000000003</v>
      </c>
      <c r="BL354">
        <v>73.968249999999998</v>
      </c>
      <c r="BM354">
        <v>72.55556</v>
      </c>
      <c r="BN354">
        <v>0.76209059999999995</v>
      </c>
      <c r="BO354">
        <v>-0.55131790000000003</v>
      </c>
      <c r="BP354">
        <v>0.56706219999999996</v>
      </c>
      <c r="BQ354">
        <v>-1.424436</v>
      </c>
      <c r="BR354">
        <v>-3.337615</v>
      </c>
      <c r="BS354">
        <v>-7.9645029999999997</v>
      </c>
      <c r="BT354">
        <v>2.6329310000000001</v>
      </c>
      <c r="BU354">
        <v>7.3653820000000003</v>
      </c>
      <c r="BV354">
        <v>3.1250800000000002E-2</v>
      </c>
      <c r="BW354">
        <v>-1.8534809999999999</v>
      </c>
      <c r="BX354">
        <v>-8.1153379999999995</v>
      </c>
      <c r="BY354">
        <v>1.667095</v>
      </c>
      <c r="BZ354">
        <v>6.206232</v>
      </c>
      <c r="CA354">
        <v>9.6557390000000005</v>
      </c>
      <c r="CB354">
        <v>1.277841</v>
      </c>
      <c r="CC354">
        <v>-15.590310000000001</v>
      </c>
      <c r="CD354">
        <v>-19.254950000000001</v>
      </c>
      <c r="CE354">
        <v>-21.320039999999999</v>
      </c>
      <c r="CF354">
        <v>-11.95641</v>
      </c>
      <c r="CG354">
        <v>-6.5769229999999999</v>
      </c>
      <c r="CH354">
        <v>-1.468807</v>
      </c>
      <c r="CI354">
        <v>0.46774490000000002</v>
      </c>
      <c r="CJ354">
        <v>-0.46986909999999998</v>
      </c>
      <c r="CK354">
        <v>1.543169</v>
      </c>
      <c r="CL354" s="25">
        <v>6.813466</v>
      </c>
      <c r="CM354" s="25">
        <v>1.125256</v>
      </c>
      <c r="CN354" s="25">
        <v>1.668356</v>
      </c>
      <c r="CO354" s="25">
        <v>4.1448960000000001</v>
      </c>
      <c r="CP354" s="25">
        <v>10.29677</v>
      </c>
      <c r="CQ354" s="25">
        <v>38.523510000000002</v>
      </c>
      <c r="CR354" s="25">
        <v>22.861940000000001</v>
      </c>
      <c r="CS354" s="25">
        <v>18.6754</v>
      </c>
      <c r="CT354" s="25">
        <v>21.865210000000001</v>
      </c>
      <c r="CU354" s="25">
        <v>41.39537</v>
      </c>
      <c r="CV354" s="25">
        <v>30.163989999999998</v>
      </c>
      <c r="CW354" s="25">
        <v>5.2551800000000002</v>
      </c>
      <c r="CX354" s="25">
        <v>40.379469999999998</v>
      </c>
      <c r="CY354" s="25">
        <v>46.297110000000004</v>
      </c>
      <c r="CZ354" s="25">
        <v>112.9589</v>
      </c>
      <c r="DA354" s="25">
        <v>139.46029999999999</v>
      </c>
      <c r="DB354" s="25">
        <v>201.1583</v>
      </c>
      <c r="DC354" s="25">
        <v>181.0342</v>
      </c>
      <c r="DD354" s="25">
        <v>66.520039999999995</v>
      </c>
      <c r="DE354" s="25">
        <v>30.70628</v>
      </c>
      <c r="DF354" s="25">
        <v>8.1923770000000005</v>
      </c>
      <c r="DG354" s="25">
        <v>2.3427169999999999</v>
      </c>
      <c r="DH354" s="25">
        <v>1.8901969999999999</v>
      </c>
      <c r="DI354" s="25">
        <v>5.5933710000000003</v>
      </c>
    </row>
    <row r="355" spans="1:113" x14ac:dyDescent="0.25">
      <c r="A355" t="str">
        <f t="shared" si="5"/>
        <v>All_1. Agriculture, Mining &amp; Construction_All_All_All_200 kW and above_44062</v>
      </c>
      <c r="B355" t="s">
        <v>155</v>
      </c>
      <c r="C355" t="s">
        <v>170</v>
      </c>
      <c r="D355" t="s">
        <v>2</v>
      </c>
      <c r="E355" t="s">
        <v>36</v>
      </c>
      <c r="F355" t="s">
        <v>2</v>
      </c>
      <c r="G355" t="s">
        <v>2</v>
      </c>
      <c r="H355" t="s">
        <v>2</v>
      </c>
      <c r="I355" t="s">
        <v>39</v>
      </c>
      <c r="J355" s="11">
        <v>44062</v>
      </c>
      <c r="K355">
        <v>15</v>
      </c>
      <c r="L355">
        <v>18</v>
      </c>
      <c r="M355">
        <v>19</v>
      </c>
      <c r="N355">
        <v>0</v>
      </c>
      <c r="O355">
        <v>0</v>
      </c>
      <c r="P355">
        <v>0</v>
      </c>
      <c r="Q355">
        <v>0</v>
      </c>
      <c r="R355">
        <v>138.94630000000001</v>
      </c>
      <c r="S355">
        <v>133.63890000000001</v>
      </c>
      <c r="T355">
        <v>133.7319</v>
      </c>
      <c r="U355">
        <v>137.48249999999999</v>
      </c>
      <c r="V355">
        <v>138.3664</v>
      </c>
      <c r="W355">
        <v>170.63679999999999</v>
      </c>
      <c r="X355">
        <v>274.36090000000002</v>
      </c>
      <c r="Y355">
        <v>312.38319999999999</v>
      </c>
      <c r="Z355">
        <v>323.06610000000001</v>
      </c>
      <c r="AA355">
        <v>315.49180000000001</v>
      </c>
      <c r="AB355">
        <v>329.00389999999999</v>
      </c>
      <c r="AC355">
        <v>341.16140000000001</v>
      </c>
      <c r="AD355">
        <v>342.43790000000001</v>
      </c>
      <c r="AE355">
        <v>338.8211</v>
      </c>
      <c r="AF355">
        <v>327.69619999999998</v>
      </c>
      <c r="AG355">
        <v>252.02959999999999</v>
      </c>
      <c r="AH355">
        <v>223.5239</v>
      </c>
      <c r="AI355">
        <v>216.4485</v>
      </c>
      <c r="AJ355">
        <v>179.88730000000001</v>
      </c>
      <c r="AK355">
        <v>170.94460000000001</v>
      </c>
      <c r="AL355">
        <v>160.30609999999999</v>
      </c>
      <c r="AM355">
        <v>178.35249999999999</v>
      </c>
      <c r="AN355">
        <v>170.94460000000001</v>
      </c>
      <c r="AO355">
        <v>157.16120000000001</v>
      </c>
      <c r="AP355">
        <v>72.515900000000002</v>
      </c>
      <c r="AQ355">
        <v>72.376980000000003</v>
      </c>
      <c r="AR355">
        <v>72.369050000000001</v>
      </c>
      <c r="AS355">
        <v>71.5</v>
      </c>
      <c r="AT355">
        <v>72.023809999999997</v>
      </c>
      <c r="AU355">
        <v>71.976190000000003</v>
      </c>
      <c r="AV355">
        <v>72.777780000000007</v>
      </c>
      <c r="AW355">
        <v>76.30556</v>
      </c>
      <c r="AX355">
        <v>81.337299999999999</v>
      </c>
      <c r="AY355">
        <v>84.813490000000002</v>
      </c>
      <c r="AZ355">
        <v>87.472219999999993</v>
      </c>
      <c r="BA355">
        <v>88.583340000000007</v>
      </c>
      <c r="BB355">
        <v>87.698409999999996</v>
      </c>
      <c r="BC355">
        <v>87.746030000000005</v>
      </c>
      <c r="BD355">
        <v>87.111109999999996</v>
      </c>
      <c r="BE355">
        <v>87.642859999999999</v>
      </c>
      <c r="BF355">
        <v>87.464290000000005</v>
      </c>
      <c r="BG355">
        <v>84.424599999999998</v>
      </c>
      <c r="BH355">
        <v>79.285709999999995</v>
      </c>
      <c r="BI355">
        <v>75.29365</v>
      </c>
      <c r="BJ355">
        <v>74.285709999999995</v>
      </c>
      <c r="BK355">
        <v>73.527780000000007</v>
      </c>
      <c r="BL355">
        <v>72.575400000000002</v>
      </c>
      <c r="BM355">
        <v>72.015879999999996</v>
      </c>
      <c r="BN355">
        <v>1.405994</v>
      </c>
      <c r="BO355">
        <v>-0.60821970000000003</v>
      </c>
      <c r="BP355">
        <v>0.3390531</v>
      </c>
      <c r="BQ355">
        <v>-1.4495150000000001</v>
      </c>
      <c r="BR355">
        <v>-3.552079</v>
      </c>
      <c r="BS355">
        <v>-6.663532</v>
      </c>
      <c r="BT355">
        <v>2.643805</v>
      </c>
      <c r="BU355">
        <v>7.2044079999999999</v>
      </c>
      <c r="BV355">
        <v>7.6469800000000004E-2</v>
      </c>
      <c r="BW355">
        <v>-2.63808</v>
      </c>
      <c r="BX355">
        <v>-8.5435770000000009</v>
      </c>
      <c r="BY355">
        <v>3.3536380000000001</v>
      </c>
      <c r="BZ355">
        <v>5.9333980000000004</v>
      </c>
      <c r="CA355">
        <v>9.8600329999999996</v>
      </c>
      <c r="CB355">
        <v>1.7154320000000001</v>
      </c>
      <c r="CC355">
        <v>-13.635770000000001</v>
      </c>
      <c r="CD355">
        <v>-17.535119999999999</v>
      </c>
      <c r="CE355">
        <v>-19.12285</v>
      </c>
      <c r="CF355">
        <v>-12.73354</v>
      </c>
      <c r="CG355">
        <v>-8.1023759999999996</v>
      </c>
      <c r="CH355">
        <v>-1.204118</v>
      </c>
      <c r="CI355">
        <v>0.37815460000000001</v>
      </c>
      <c r="CJ355">
        <v>-0.62353999999999998</v>
      </c>
      <c r="CK355">
        <v>1.527388</v>
      </c>
      <c r="CL355" s="25">
        <v>4.8416839999999999</v>
      </c>
      <c r="CM355" s="25">
        <v>1.339966</v>
      </c>
      <c r="CN355" s="25">
        <v>1.9170290000000001</v>
      </c>
      <c r="CO355" s="25">
        <v>4.3163919999999996</v>
      </c>
      <c r="CP355" s="25">
        <v>9.2924059999999997</v>
      </c>
      <c r="CQ355" s="25">
        <v>43.945189999999997</v>
      </c>
      <c r="CR355" s="25">
        <v>23.784929999999999</v>
      </c>
      <c r="CS355" s="25">
        <v>19.760020000000001</v>
      </c>
      <c r="CT355" s="25">
        <v>24.39686</v>
      </c>
      <c r="CU355" s="25">
        <v>36.328760000000003</v>
      </c>
      <c r="CV355" s="25">
        <v>21.385280000000002</v>
      </c>
      <c r="CW355" s="25">
        <v>6.2695619999999996</v>
      </c>
      <c r="CX355" s="25">
        <v>25.584050000000001</v>
      </c>
      <c r="CY355" s="25">
        <v>60.555109999999999</v>
      </c>
      <c r="CZ355" s="25">
        <v>81.975639999999999</v>
      </c>
      <c r="DA355" s="25">
        <v>130.9152</v>
      </c>
      <c r="DB355" s="25">
        <v>183.48249999999999</v>
      </c>
      <c r="DC355" s="25">
        <v>163.02209999999999</v>
      </c>
      <c r="DD355" s="25">
        <v>66.906409999999994</v>
      </c>
      <c r="DE355" s="25">
        <v>36.802660000000003</v>
      </c>
      <c r="DF355" s="25">
        <v>10.427429999999999</v>
      </c>
      <c r="DG355" s="25">
        <v>2.3775710000000001</v>
      </c>
      <c r="DH355" s="25">
        <v>1.8301190000000001</v>
      </c>
      <c r="DI355" s="25">
        <v>6.5620900000000004</v>
      </c>
    </row>
    <row r="356" spans="1:113" x14ac:dyDescent="0.25">
      <c r="A356" t="str">
        <f t="shared" si="5"/>
        <v>All_1. Agriculture, Mining &amp; Construction_All_All_All_200 kW and above_44063</v>
      </c>
      <c r="B356" t="s">
        <v>155</v>
      </c>
      <c r="C356" t="s">
        <v>170</v>
      </c>
      <c r="D356" t="s">
        <v>2</v>
      </c>
      <c r="E356" t="s">
        <v>36</v>
      </c>
      <c r="F356" t="s">
        <v>2</v>
      </c>
      <c r="G356" t="s">
        <v>2</v>
      </c>
      <c r="H356" t="s">
        <v>2</v>
      </c>
      <c r="I356" t="s">
        <v>39</v>
      </c>
      <c r="J356" s="11">
        <v>44063</v>
      </c>
      <c r="K356">
        <v>15</v>
      </c>
      <c r="L356">
        <v>18</v>
      </c>
      <c r="M356">
        <v>19</v>
      </c>
      <c r="N356">
        <v>0</v>
      </c>
      <c r="O356">
        <v>0</v>
      </c>
      <c r="P356">
        <v>0</v>
      </c>
      <c r="Q356">
        <v>0</v>
      </c>
      <c r="R356">
        <v>144.70609999999999</v>
      </c>
      <c r="S356">
        <v>137.14879999999999</v>
      </c>
      <c r="T356">
        <v>140.93969999999999</v>
      </c>
      <c r="U356">
        <v>141.8526</v>
      </c>
      <c r="V356">
        <v>144.32749999999999</v>
      </c>
      <c r="W356">
        <v>178.09700000000001</v>
      </c>
      <c r="X356">
        <v>276.2758</v>
      </c>
      <c r="Y356">
        <v>312.41109999999998</v>
      </c>
      <c r="Z356">
        <v>324.87139999999999</v>
      </c>
      <c r="AA356">
        <v>336.5958</v>
      </c>
      <c r="AB356">
        <v>324.61320000000001</v>
      </c>
      <c r="AC356">
        <v>339.90539999999999</v>
      </c>
      <c r="AD356">
        <v>341.28250000000003</v>
      </c>
      <c r="AE356">
        <v>342.8433</v>
      </c>
      <c r="AF356">
        <v>271.73039999999997</v>
      </c>
      <c r="AG356">
        <v>252.1293</v>
      </c>
      <c r="AH356">
        <v>226.03829999999999</v>
      </c>
      <c r="AI356">
        <v>211.91749999999999</v>
      </c>
      <c r="AJ356">
        <v>183.2782</v>
      </c>
      <c r="AK356">
        <v>171.161</v>
      </c>
      <c r="AL356">
        <v>152.89510000000001</v>
      </c>
      <c r="AM356">
        <v>173.30099999999999</v>
      </c>
      <c r="AN356">
        <v>170.9126</v>
      </c>
      <c r="AO356">
        <v>157.4255</v>
      </c>
      <c r="AP356">
        <v>71.932500000000005</v>
      </c>
      <c r="AQ356">
        <v>71.091269999999994</v>
      </c>
      <c r="AR356">
        <v>70.988100000000003</v>
      </c>
      <c r="AS356">
        <v>72.242069999999998</v>
      </c>
      <c r="AT356">
        <v>72.083340000000007</v>
      </c>
      <c r="AU356">
        <v>72.063490000000002</v>
      </c>
      <c r="AV356">
        <v>72.765879999999996</v>
      </c>
      <c r="AW356">
        <v>75.869050000000001</v>
      </c>
      <c r="AX356">
        <v>79.095240000000004</v>
      </c>
      <c r="AY356">
        <v>84.067459999999997</v>
      </c>
      <c r="AZ356">
        <v>86.154759999999996</v>
      </c>
      <c r="BA356">
        <v>86.023809999999997</v>
      </c>
      <c r="BB356">
        <v>88.408730000000006</v>
      </c>
      <c r="BC356">
        <v>90.567459999999997</v>
      </c>
      <c r="BD356">
        <v>89.662700000000001</v>
      </c>
      <c r="BE356">
        <v>85.345240000000004</v>
      </c>
      <c r="BF356">
        <v>80.420640000000006</v>
      </c>
      <c r="BG356">
        <v>78.25</v>
      </c>
      <c r="BH356">
        <v>76.484120000000004</v>
      </c>
      <c r="BI356">
        <v>74.174599999999998</v>
      </c>
      <c r="BJ356">
        <v>73.25</v>
      </c>
      <c r="BK356">
        <v>72.5</v>
      </c>
      <c r="BL356">
        <v>71.761899999999997</v>
      </c>
      <c r="BM356">
        <v>71.003969999999995</v>
      </c>
      <c r="BN356">
        <v>0.95341169999999997</v>
      </c>
      <c r="BO356">
        <v>-0.53993349999999996</v>
      </c>
      <c r="BP356">
        <v>0.66185640000000001</v>
      </c>
      <c r="BQ356">
        <v>-1.947112</v>
      </c>
      <c r="BR356">
        <v>-3.4935909999999999</v>
      </c>
      <c r="BS356">
        <v>-6.6015670000000002</v>
      </c>
      <c r="BT356">
        <v>2.6183100000000001</v>
      </c>
      <c r="BU356">
        <v>6.8862699999999997</v>
      </c>
      <c r="BV356">
        <v>-8.9187600000000006E-2</v>
      </c>
      <c r="BW356">
        <v>-2.947756</v>
      </c>
      <c r="BX356">
        <v>-8.8257309999999993</v>
      </c>
      <c r="BY356">
        <v>4.2194900000000004</v>
      </c>
      <c r="BZ356">
        <v>5.9563259999999998</v>
      </c>
      <c r="CA356">
        <v>10.66572</v>
      </c>
      <c r="CB356">
        <v>2.5727609999999999</v>
      </c>
      <c r="CC356">
        <v>-16.035990000000002</v>
      </c>
      <c r="CD356">
        <v>-23.829049999999999</v>
      </c>
      <c r="CE356">
        <v>-26.235520000000001</v>
      </c>
      <c r="CF356">
        <v>-16.475770000000001</v>
      </c>
      <c r="CG356">
        <v>-9.2403969999999997</v>
      </c>
      <c r="CH356">
        <v>-0.86263319999999999</v>
      </c>
      <c r="CI356">
        <v>0.20954010000000001</v>
      </c>
      <c r="CJ356">
        <v>-0.72535749999999999</v>
      </c>
      <c r="CK356">
        <v>1.4841979999999999</v>
      </c>
      <c r="CL356" s="25">
        <v>4.6494739999999997</v>
      </c>
      <c r="CM356" s="25">
        <v>1.210869</v>
      </c>
      <c r="CN356" s="25">
        <v>2.0457290000000001</v>
      </c>
      <c r="CO356" s="25">
        <v>4.1137199999999998</v>
      </c>
      <c r="CP356" s="25">
        <v>11.823449999999999</v>
      </c>
      <c r="CQ356" s="25">
        <v>54.682679999999998</v>
      </c>
      <c r="CR356" s="25">
        <v>43.584330000000001</v>
      </c>
      <c r="CS356" s="25">
        <v>21.134550000000001</v>
      </c>
      <c r="CT356" s="25">
        <v>21.449000000000002</v>
      </c>
      <c r="CU356" s="25">
        <v>40.828429999999997</v>
      </c>
      <c r="CV356" s="25">
        <v>22.921569999999999</v>
      </c>
      <c r="CW356" s="25">
        <v>4.0224780000000004</v>
      </c>
      <c r="CX356" s="25">
        <v>24.899290000000001</v>
      </c>
      <c r="CY356" s="25">
        <v>45.347209999999997</v>
      </c>
      <c r="CZ356" s="25">
        <v>116.9342</v>
      </c>
      <c r="DA356" s="25">
        <v>144.28270000000001</v>
      </c>
      <c r="DB356" s="25">
        <v>216.51519999999999</v>
      </c>
      <c r="DC356" s="25">
        <v>196.19710000000001</v>
      </c>
      <c r="DD356" s="25">
        <v>89.030889999999999</v>
      </c>
      <c r="DE356" s="25">
        <v>41.013109999999998</v>
      </c>
      <c r="DF356" s="25">
        <v>11.632709999999999</v>
      </c>
      <c r="DG356" s="25">
        <v>2.4941249999999999</v>
      </c>
      <c r="DH356" s="25">
        <v>2.2053240000000001</v>
      </c>
      <c r="DI356" s="25">
        <v>6.3785610000000004</v>
      </c>
    </row>
    <row r="357" spans="1:113" x14ac:dyDescent="0.25">
      <c r="A357" t="str">
        <f t="shared" si="5"/>
        <v>All_1. Agriculture, Mining &amp; Construction_All_All_All_200 kW and above_44079</v>
      </c>
      <c r="B357" t="s">
        <v>155</v>
      </c>
      <c r="C357" t="s">
        <v>170</v>
      </c>
      <c r="D357" t="s">
        <v>2</v>
      </c>
      <c r="E357" t="s">
        <v>36</v>
      </c>
      <c r="F357" t="s">
        <v>2</v>
      </c>
      <c r="G357" t="s">
        <v>2</v>
      </c>
      <c r="H357" t="s">
        <v>2</v>
      </c>
      <c r="I357" t="s">
        <v>39</v>
      </c>
      <c r="J357" s="11">
        <v>44079</v>
      </c>
      <c r="K357">
        <v>15</v>
      </c>
      <c r="L357">
        <v>18</v>
      </c>
      <c r="M357">
        <v>19</v>
      </c>
      <c r="N357">
        <v>0</v>
      </c>
      <c r="O357">
        <v>0</v>
      </c>
      <c r="P357">
        <v>0</v>
      </c>
      <c r="Q357">
        <v>0</v>
      </c>
      <c r="R357">
        <v>130.36940000000001</v>
      </c>
      <c r="S357">
        <v>125.5776</v>
      </c>
      <c r="T357">
        <v>119.6401</v>
      </c>
      <c r="U357">
        <v>122.1508</v>
      </c>
      <c r="V357">
        <v>121.4376</v>
      </c>
      <c r="W357">
        <v>139.76349999999999</v>
      </c>
      <c r="X357">
        <v>144.53809999999999</v>
      </c>
      <c r="Y357">
        <v>144.60329999999999</v>
      </c>
      <c r="Z357">
        <v>142.2698</v>
      </c>
      <c r="AA357">
        <v>145.32759999999999</v>
      </c>
      <c r="AB357">
        <v>155.17070000000001</v>
      </c>
      <c r="AC357">
        <v>162.72999999999999</v>
      </c>
      <c r="AD357">
        <v>171.43729999999999</v>
      </c>
      <c r="AE357">
        <v>166.8038</v>
      </c>
      <c r="AF357">
        <v>167.6217</v>
      </c>
      <c r="AG357">
        <v>166.2184</v>
      </c>
      <c r="AH357">
        <v>168.2921</v>
      </c>
      <c r="AI357">
        <v>155.11689999999999</v>
      </c>
      <c r="AJ357">
        <v>156.81979999999999</v>
      </c>
      <c r="AK357">
        <v>156.1508</v>
      </c>
      <c r="AL357">
        <v>156.58670000000001</v>
      </c>
      <c r="AM357">
        <v>165.8212</v>
      </c>
      <c r="AN357">
        <v>160.25190000000001</v>
      </c>
      <c r="AO357">
        <v>151.05420000000001</v>
      </c>
      <c r="AP357">
        <v>71.055599999999998</v>
      </c>
      <c r="AQ357">
        <v>70.861109999999996</v>
      </c>
      <c r="AR357">
        <v>69.952380000000005</v>
      </c>
      <c r="AS357">
        <v>70.496030000000005</v>
      </c>
      <c r="AT357">
        <v>69.94444</v>
      </c>
      <c r="AU357">
        <v>70.488100000000003</v>
      </c>
      <c r="AV357">
        <v>69.908730000000006</v>
      </c>
      <c r="AW357">
        <v>75.916659999999993</v>
      </c>
      <c r="AX357">
        <v>81.384919999999994</v>
      </c>
      <c r="AY357">
        <v>86.353170000000006</v>
      </c>
      <c r="AZ357">
        <v>93.035709999999995</v>
      </c>
      <c r="BA357">
        <v>95.035709999999995</v>
      </c>
      <c r="BB357">
        <v>96.424599999999998</v>
      </c>
      <c r="BC357">
        <v>97.892859999999999</v>
      </c>
      <c r="BD357">
        <v>96.329359999999994</v>
      </c>
      <c r="BE357">
        <v>95.722219999999993</v>
      </c>
      <c r="BF357">
        <v>94.833340000000007</v>
      </c>
      <c r="BG357">
        <v>91.599209999999999</v>
      </c>
      <c r="BH357">
        <v>87.388890000000004</v>
      </c>
      <c r="BI357">
        <v>83.353170000000006</v>
      </c>
      <c r="BJ357">
        <v>79.630949999999999</v>
      </c>
      <c r="BK357">
        <v>76.996030000000005</v>
      </c>
      <c r="BL357">
        <v>77.773809999999997</v>
      </c>
      <c r="BM357">
        <v>75.408730000000006</v>
      </c>
      <c r="BN357">
        <v>0.1991445</v>
      </c>
      <c r="BO357">
        <v>-0.50862660000000004</v>
      </c>
      <c r="BP357">
        <v>0.89370890000000003</v>
      </c>
      <c r="BQ357">
        <v>-0.56723619999999997</v>
      </c>
      <c r="BR357">
        <v>-1.1735150000000001</v>
      </c>
      <c r="BS357">
        <v>-4.7740020000000003</v>
      </c>
      <c r="BT357">
        <v>2.446231</v>
      </c>
      <c r="BU357">
        <v>6.9092669999999998</v>
      </c>
      <c r="BV357">
        <v>8.1154299999999999E-2</v>
      </c>
      <c r="BW357">
        <v>-1.7425790000000001</v>
      </c>
      <c r="BX357">
        <v>-7.5460240000000001</v>
      </c>
      <c r="BY357">
        <v>1.1188910000000001</v>
      </c>
      <c r="BZ357">
        <v>6.2890439999999996</v>
      </c>
      <c r="CA357">
        <v>12.934950000000001</v>
      </c>
      <c r="CB357">
        <v>5.3057790000000002</v>
      </c>
      <c r="CC357">
        <v>-2.6602809999999999</v>
      </c>
      <c r="CD357">
        <v>-8.8361780000000003</v>
      </c>
      <c r="CE357">
        <v>-9.8828230000000001</v>
      </c>
      <c r="CF357">
        <v>-2.0568170000000001</v>
      </c>
      <c r="CG357">
        <v>-1.019949</v>
      </c>
      <c r="CH357">
        <v>-3.0020660000000001</v>
      </c>
      <c r="CI357">
        <v>1.006051</v>
      </c>
      <c r="CJ357">
        <v>0.1037003</v>
      </c>
      <c r="CK357">
        <v>1.6818139999999999</v>
      </c>
      <c r="CL357" s="25">
        <v>1.747109</v>
      </c>
      <c r="CM357" s="25">
        <v>0.57043619999999995</v>
      </c>
      <c r="CN357" s="25">
        <v>0.77991600000000005</v>
      </c>
      <c r="CO357" s="25">
        <v>2.2016740000000001</v>
      </c>
      <c r="CP357" s="25">
        <v>7.2714699999999999</v>
      </c>
      <c r="CQ357" s="25">
        <v>39.879300000000001</v>
      </c>
      <c r="CR357" s="25">
        <v>32.576729999999998</v>
      </c>
      <c r="CS357" s="25">
        <v>11.07319</v>
      </c>
      <c r="CT357" s="25">
        <v>23.580369999999998</v>
      </c>
      <c r="CU357" s="25">
        <v>44.959569999999999</v>
      </c>
      <c r="CV357" s="25">
        <v>17.015229999999999</v>
      </c>
      <c r="CW357" s="25">
        <v>4.347232</v>
      </c>
      <c r="CX357" s="25">
        <v>28.294519999999999</v>
      </c>
      <c r="CY357" s="25">
        <v>48.877719999999997</v>
      </c>
      <c r="CZ357" s="25">
        <v>90.748609999999999</v>
      </c>
      <c r="DA357" s="25">
        <v>136.53030000000001</v>
      </c>
      <c r="DB357" s="25">
        <v>164.06960000000001</v>
      </c>
      <c r="DC357" s="25">
        <v>121.9067</v>
      </c>
      <c r="DD357" s="25">
        <v>70.145330000000001</v>
      </c>
      <c r="DE357" s="25">
        <v>44.421990000000001</v>
      </c>
      <c r="DF357" s="25">
        <v>13.217890000000001</v>
      </c>
      <c r="DG357" s="25">
        <v>2.5162640000000001</v>
      </c>
      <c r="DH357" s="25">
        <v>3.5314480000000001</v>
      </c>
      <c r="DI357" s="25">
        <v>6.3626440000000004</v>
      </c>
    </row>
    <row r="358" spans="1:113" x14ac:dyDescent="0.25">
      <c r="A358" t="str">
        <f t="shared" si="5"/>
        <v>All_1. Agriculture, Mining &amp; Construction_All_All_All_200 kW and above_44080</v>
      </c>
      <c r="B358" t="s">
        <v>155</v>
      </c>
      <c r="C358" t="s">
        <v>170</v>
      </c>
      <c r="D358" t="s">
        <v>2</v>
      </c>
      <c r="E358" t="s">
        <v>36</v>
      </c>
      <c r="F358" t="s">
        <v>2</v>
      </c>
      <c r="G358" t="s">
        <v>2</v>
      </c>
      <c r="H358" t="s">
        <v>2</v>
      </c>
      <c r="I358" t="s">
        <v>39</v>
      </c>
      <c r="J358" s="11">
        <v>44080</v>
      </c>
      <c r="K358">
        <v>15</v>
      </c>
      <c r="L358">
        <v>18</v>
      </c>
      <c r="M358">
        <v>19</v>
      </c>
      <c r="N358">
        <v>0</v>
      </c>
      <c r="O358">
        <v>0</v>
      </c>
      <c r="P358">
        <v>0</v>
      </c>
      <c r="Q358">
        <v>0</v>
      </c>
      <c r="R358">
        <v>138.11580000000001</v>
      </c>
      <c r="S358">
        <v>139.9461</v>
      </c>
      <c r="T358">
        <v>133.5421</v>
      </c>
      <c r="U358">
        <v>136.1695</v>
      </c>
      <c r="V358">
        <v>132.00980000000001</v>
      </c>
      <c r="W358">
        <v>131.32830000000001</v>
      </c>
      <c r="X358">
        <v>135.62280000000001</v>
      </c>
      <c r="Y358">
        <v>137.649</v>
      </c>
      <c r="Z358">
        <v>142.5994</v>
      </c>
      <c r="AA358">
        <v>148.63310000000001</v>
      </c>
      <c r="AB358">
        <v>157.67760000000001</v>
      </c>
      <c r="AC358">
        <v>163.5454</v>
      </c>
      <c r="AD358">
        <v>169.71119999999999</v>
      </c>
      <c r="AE358">
        <v>168.21279999999999</v>
      </c>
      <c r="AF358">
        <v>173.8048</v>
      </c>
      <c r="AG358">
        <v>168.07040000000001</v>
      </c>
      <c r="AH358">
        <v>169.19669999999999</v>
      </c>
      <c r="AI358">
        <v>156.6362</v>
      </c>
      <c r="AJ358">
        <v>165.85769999999999</v>
      </c>
      <c r="AK358">
        <v>162.55420000000001</v>
      </c>
      <c r="AL358">
        <v>160.36250000000001</v>
      </c>
      <c r="AM358">
        <v>161.53729999999999</v>
      </c>
      <c r="AN358">
        <v>153.1994</v>
      </c>
      <c r="AO358">
        <v>146.29040000000001</v>
      </c>
      <c r="AP358">
        <v>76.365099999999998</v>
      </c>
      <c r="AQ358">
        <v>74.353170000000006</v>
      </c>
      <c r="AR358">
        <v>73.400790000000001</v>
      </c>
      <c r="AS358">
        <v>73.710319999999996</v>
      </c>
      <c r="AT358">
        <v>75.666659999999993</v>
      </c>
      <c r="AU358">
        <v>75.611109999999996</v>
      </c>
      <c r="AV358">
        <v>77.698409999999996</v>
      </c>
      <c r="AW358">
        <v>87.035709999999995</v>
      </c>
      <c r="AX358">
        <v>93.051590000000004</v>
      </c>
      <c r="AY358">
        <v>98.654759999999996</v>
      </c>
      <c r="AZ358">
        <v>102.7659</v>
      </c>
      <c r="BA358">
        <v>103.72620000000001</v>
      </c>
      <c r="BB358">
        <v>104.0635</v>
      </c>
      <c r="BC358">
        <v>104.69840000000001</v>
      </c>
      <c r="BD358">
        <v>103.7936</v>
      </c>
      <c r="BE358">
        <v>101.2817</v>
      </c>
      <c r="BF358">
        <v>97.412700000000001</v>
      </c>
      <c r="BG358">
        <v>93.246030000000005</v>
      </c>
      <c r="BH358">
        <v>84.341269999999994</v>
      </c>
      <c r="BI358">
        <v>79.460319999999996</v>
      </c>
      <c r="BJ358">
        <v>77.857140000000001</v>
      </c>
      <c r="BK358">
        <v>76.726190000000003</v>
      </c>
      <c r="BL358">
        <v>75.376980000000003</v>
      </c>
      <c r="BM358">
        <v>73.607140000000001</v>
      </c>
      <c r="BN358">
        <v>5.5052899999999996</v>
      </c>
      <c r="BO358">
        <v>-0.90257750000000003</v>
      </c>
      <c r="BP358">
        <v>-0.4393572</v>
      </c>
      <c r="BQ358" s="25">
        <v>-4.5733620000000004</v>
      </c>
      <c r="BR358">
        <v>-8.8105860000000007</v>
      </c>
      <c r="BS358">
        <v>-11.551</v>
      </c>
      <c r="BT358">
        <v>10.137040000000001</v>
      </c>
      <c r="BU358">
        <v>9.3223160000000007</v>
      </c>
      <c r="BV358">
        <v>0.94405790000000001</v>
      </c>
      <c r="BW358">
        <v>0.1391357</v>
      </c>
      <c r="BX358">
        <v>-2.6410809999999998</v>
      </c>
      <c r="BY358">
        <v>0.92712240000000001</v>
      </c>
      <c r="BZ358">
        <v>0.72135519999999997</v>
      </c>
      <c r="CA358">
        <v>7.5421860000000001</v>
      </c>
      <c r="CB358">
        <v>-9.6891130000000008</v>
      </c>
      <c r="CC358">
        <v>-12.91846</v>
      </c>
      <c r="CD358">
        <v>-18.42013</v>
      </c>
      <c r="CE358">
        <v>-7.4239179999999996</v>
      </c>
      <c r="CF358">
        <v>-5.5005119999999996</v>
      </c>
      <c r="CG358">
        <v>-0.4252898</v>
      </c>
      <c r="CH358">
        <v>-0.57667820000000003</v>
      </c>
      <c r="CI358">
        <v>0.31903720000000002</v>
      </c>
      <c r="CJ358">
        <v>-9.9954699999999994E-2</v>
      </c>
      <c r="CK358">
        <v>0.3381673</v>
      </c>
      <c r="CL358" s="25">
        <v>2.1006450000000001</v>
      </c>
      <c r="CM358" s="25">
        <v>2.9706070000000002</v>
      </c>
      <c r="CN358" s="25">
        <v>0.59631330000000005</v>
      </c>
      <c r="CO358" s="25">
        <v>4.322546</v>
      </c>
      <c r="CP358" s="25">
        <v>17.767520000000001</v>
      </c>
      <c r="CQ358" s="25">
        <v>62.296210000000002</v>
      </c>
      <c r="CR358" s="25">
        <v>43.899290000000001</v>
      </c>
      <c r="CS358" s="25">
        <v>19.370180000000001</v>
      </c>
      <c r="CT358" s="25">
        <v>31.490100000000002</v>
      </c>
      <c r="CU358" s="25">
        <v>38.43871</v>
      </c>
      <c r="CV358" s="25">
        <v>12.805529999999999</v>
      </c>
      <c r="CW358" s="25">
        <v>3.2464879999999998</v>
      </c>
      <c r="CX358" s="25">
        <v>10.646039999999999</v>
      </c>
      <c r="CY358" s="25">
        <v>41.888849999999998</v>
      </c>
      <c r="CZ358" s="25">
        <v>40.763959999999997</v>
      </c>
      <c r="DA358" s="25">
        <v>120.95529999999999</v>
      </c>
      <c r="DB358" s="25">
        <v>146.0505</v>
      </c>
      <c r="DC358" s="25">
        <v>107.4318</v>
      </c>
      <c r="DD358" s="25">
        <v>66.910700000000006</v>
      </c>
      <c r="DE358" s="25">
        <v>50.36739</v>
      </c>
      <c r="DF358" s="25">
        <v>14.46739</v>
      </c>
      <c r="DG358" s="25">
        <v>2.4237769999999998</v>
      </c>
      <c r="DH358" s="25">
        <v>3.4713880000000001</v>
      </c>
      <c r="DI358" s="25">
        <v>8.0993739999999992</v>
      </c>
    </row>
    <row r="359" spans="1:113" x14ac:dyDescent="0.25">
      <c r="A359" t="str">
        <f t="shared" si="5"/>
        <v>All_1. Agriculture, Mining &amp; Construction_All_All_All_200 kW and above_44081</v>
      </c>
      <c r="B359" t="s">
        <v>155</v>
      </c>
      <c r="C359" t="s">
        <v>170</v>
      </c>
      <c r="D359" t="s">
        <v>2</v>
      </c>
      <c r="E359" t="s">
        <v>36</v>
      </c>
      <c r="F359" t="s">
        <v>2</v>
      </c>
      <c r="G359" t="s">
        <v>2</v>
      </c>
      <c r="H359" t="s">
        <v>2</v>
      </c>
      <c r="I359" t="s">
        <v>39</v>
      </c>
      <c r="J359" s="11">
        <v>44081</v>
      </c>
      <c r="K359">
        <v>15</v>
      </c>
      <c r="L359">
        <v>18</v>
      </c>
      <c r="M359">
        <v>19</v>
      </c>
      <c r="N359">
        <v>0</v>
      </c>
      <c r="O359">
        <v>0</v>
      </c>
      <c r="P359">
        <v>0</v>
      </c>
      <c r="Q359">
        <v>0</v>
      </c>
      <c r="R359">
        <v>143.85839999999999</v>
      </c>
      <c r="S359">
        <v>142.79480000000001</v>
      </c>
      <c r="T359">
        <v>139.6474</v>
      </c>
      <c r="U359">
        <v>138.73390000000001</v>
      </c>
      <c r="V359">
        <v>145.64089999999999</v>
      </c>
      <c r="W359">
        <v>162.91540000000001</v>
      </c>
      <c r="X359">
        <v>175.35820000000001</v>
      </c>
      <c r="Y359">
        <v>171.83439999999999</v>
      </c>
      <c r="Z359">
        <v>174.0532</v>
      </c>
      <c r="AA359">
        <v>172.9616</v>
      </c>
      <c r="AB359">
        <v>179.75239999999999</v>
      </c>
      <c r="AC359">
        <v>179.24180000000001</v>
      </c>
      <c r="AD359">
        <v>174.1283</v>
      </c>
      <c r="AE359">
        <v>158.19</v>
      </c>
      <c r="AF359">
        <v>182.6609</v>
      </c>
      <c r="AG359">
        <v>179.59110000000001</v>
      </c>
      <c r="AH359">
        <v>170.4845</v>
      </c>
      <c r="AI359">
        <v>151.88249999999999</v>
      </c>
      <c r="AJ359">
        <v>144.73429999999999</v>
      </c>
      <c r="AK359">
        <v>154.39609999999999</v>
      </c>
      <c r="AL359">
        <v>153.4957</v>
      </c>
      <c r="AM359">
        <v>168.2835</v>
      </c>
      <c r="AN359">
        <v>162.19569999999999</v>
      </c>
      <c r="AO359">
        <v>161.11840000000001</v>
      </c>
      <c r="AP359">
        <v>71.869</v>
      </c>
      <c r="AQ359">
        <v>71.54365</v>
      </c>
      <c r="AR359">
        <v>69.670640000000006</v>
      </c>
      <c r="AS359">
        <v>69.980159999999998</v>
      </c>
      <c r="AT359">
        <v>68.615080000000006</v>
      </c>
      <c r="AU359">
        <v>69.253969999999995</v>
      </c>
      <c r="AV359">
        <v>68.309520000000006</v>
      </c>
      <c r="AW359">
        <v>72.567459999999997</v>
      </c>
      <c r="AX359">
        <v>72.837299999999999</v>
      </c>
      <c r="AY359">
        <v>76.531750000000002</v>
      </c>
      <c r="AZ359">
        <v>79.388890000000004</v>
      </c>
      <c r="BA359">
        <v>80.238100000000003</v>
      </c>
      <c r="BB359">
        <v>81.496030000000005</v>
      </c>
      <c r="BC359">
        <v>80.269840000000002</v>
      </c>
      <c r="BD359">
        <v>81.198409999999996</v>
      </c>
      <c r="BE359">
        <v>79.682540000000003</v>
      </c>
      <c r="BF359">
        <v>78.174599999999998</v>
      </c>
      <c r="BG359">
        <v>75.539680000000004</v>
      </c>
      <c r="BH359">
        <v>73.25</v>
      </c>
      <c r="BI359">
        <v>72.277780000000007</v>
      </c>
      <c r="BJ359">
        <v>71.380949999999999</v>
      </c>
      <c r="BK359">
        <v>71.988100000000003</v>
      </c>
      <c r="BL359">
        <v>71.876980000000003</v>
      </c>
      <c r="BM359">
        <v>71.924599999999998</v>
      </c>
      <c r="BN359">
        <v>2.7199749999999998</v>
      </c>
      <c r="BO359">
        <v>-0.74550209999999995</v>
      </c>
      <c r="BP359">
        <v>0.20879400000000001</v>
      </c>
      <c r="BQ359" s="25">
        <v>-2.1188509999999998</v>
      </c>
      <c r="BR359">
        <v>-2.8706930000000002</v>
      </c>
      <c r="BS359">
        <v>-5.1328360000000002</v>
      </c>
      <c r="BT359">
        <v>9.642576</v>
      </c>
      <c r="BU359">
        <v>3.9369700000000001</v>
      </c>
      <c r="BV359">
        <v>-0.639262</v>
      </c>
      <c r="BW359">
        <v>-9.4750309999999995</v>
      </c>
      <c r="BX359">
        <v>-6.8495010000000001</v>
      </c>
      <c r="BY359">
        <v>9.0583460000000002</v>
      </c>
      <c r="BZ359">
        <v>-0.17849190000000001</v>
      </c>
      <c r="CA359">
        <v>0.61880950000000001</v>
      </c>
      <c r="CB359">
        <v>-18.015029999999999</v>
      </c>
      <c r="CC359">
        <v>-39.073839999999997</v>
      </c>
      <c r="CD359">
        <v>-37.805610000000001</v>
      </c>
      <c r="CE359">
        <v>-28.12801</v>
      </c>
      <c r="CF359">
        <v>-20.750399999999999</v>
      </c>
      <c r="CG359">
        <v>-7.6973839999999996</v>
      </c>
      <c r="CH359">
        <v>1.529841</v>
      </c>
      <c r="CI359">
        <v>-0.50639480000000003</v>
      </c>
      <c r="CJ359">
        <v>-0.73359059999999998</v>
      </c>
      <c r="CK359">
        <v>0.2111652</v>
      </c>
      <c r="CL359" s="25">
        <v>4.6522730000000001</v>
      </c>
      <c r="CM359" s="25">
        <v>3.1735340000000001</v>
      </c>
      <c r="CN359" s="25">
        <v>2.3702960000000002</v>
      </c>
      <c r="CO359" s="25">
        <v>4.0150459999999999</v>
      </c>
      <c r="CP359" s="25">
        <v>53.182119999999998</v>
      </c>
      <c r="CQ359" s="25">
        <v>122.11190000000001</v>
      </c>
      <c r="CR359" s="25">
        <v>73.122640000000004</v>
      </c>
      <c r="CS359" s="25">
        <v>40.387979999999999</v>
      </c>
      <c r="CT359" s="25">
        <v>76.767139999999998</v>
      </c>
      <c r="CU359" s="25">
        <v>88.980720000000005</v>
      </c>
      <c r="CV359" s="25">
        <v>35.906959999999998</v>
      </c>
      <c r="CW359" s="25">
        <v>25.235009999999999</v>
      </c>
      <c r="CX359" s="25">
        <v>59.28586</v>
      </c>
      <c r="CY359" s="25">
        <v>487.92739999999998</v>
      </c>
      <c r="CZ359" s="25">
        <v>109.1194</v>
      </c>
      <c r="DA359" s="25">
        <v>243.1028</v>
      </c>
      <c r="DB359" s="25">
        <v>264.77109999999999</v>
      </c>
      <c r="DC359" s="25">
        <v>232.95320000000001</v>
      </c>
      <c r="DD359" s="25">
        <v>148.98269999999999</v>
      </c>
      <c r="DE359" s="25">
        <v>61.787669999999999</v>
      </c>
      <c r="DF359" s="25">
        <v>40.293610000000001</v>
      </c>
      <c r="DG359" s="25">
        <v>15.268990000000001</v>
      </c>
      <c r="DH359" s="25">
        <v>23.711569999999998</v>
      </c>
      <c r="DI359" s="25">
        <v>22.072839999999999</v>
      </c>
    </row>
    <row r="360" spans="1:113" x14ac:dyDescent="0.25">
      <c r="A360" t="str">
        <f t="shared" si="5"/>
        <v>All_1. Agriculture, Mining &amp; Construction_All_All_All_200 kW and above_44104</v>
      </c>
      <c r="B360" t="s">
        <v>155</v>
      </c>
      <c r="C360" t="s">
        <v>170</v>
      </c>
      <c r="D360" t="s">
        <v>2</v>
      </c>
      <c r="E360" t="s">
        <v>36</v>
      </c>
      <c r="F360" t="s">
        <v>2</v>
      </c>
      <c r="G360" t="s">
        <v>2</v>
      </c>
      <c r="H360" t="s">
        <v>2</v>
      </c>
      <c r="I360" t="s">
        <v>39</v>
      </c>
      <c r="J360" s="11">
        <v>44104</v>
      </c>
      <c r="K360">
        <v>15</v>
      </c>
      <c r="L360">
        <v>18</v>
      </c>
      <c r="M360">
        <v>21</v>
      </c>
      <c r="N360">
        <v>0</v>
      </c>
      <c r="O360">
        <v>0</v>
      </c>
      <c r="P360">
        <v>0</v>
      </c>
      <c r="Q360">
        <v>0</v>
      </c>
      <c r="R360">
        <v>165.48759999999999</v>
      </c>
      <c r="S360">
        <v>163.66569999999999</v>
      </c>
      <c r="T360">
        <v>155.49809999999999</v>
      </c>
      <c r="U360">
        <v>151.279</v>
      </c>
      <c r="V360">
        <v>149.37710000000001</v>
      </c>
      <c r="W360">
        <v>180.93520000000001</v>
      </c>
      <c r="X360">
        <v>298.68189999999998</v>
      </c>
      <c r="Y360">
        <v>305.6619</v>
      </c>
      <c r="Z360">
        <v>308.13139999999999</v>
      </c>
      <c r="AA360">
        <v>330.62479999999999</v>
      </c>
      <c r="AB360">
        <v>330.56569999999999</v>
      </c>
      <c r="AC360">
        <v>355.36290000000002</v>
      </c>
      <c r="AD360">
        <v>328.25139999999999</v>
      </c>
      <c r="AE360">
        <v>305.17329999999998</v>
      </c>
      <c r="AF360">
        <v>278.1105</v>
      </c>
      <c r="AG360">
        <v>263.57240000000002</v>
      </c>
      <c r="AH360">
        <v>257.37139999999999</v>
      </c>
      <c r="AI360">
        <v>248.42760000000001</v>
      </c>
      <c r="AJ360">
        <v>199.44669999999999</v>
      </c>
      <c r="AK360">
        <v>196.28190000000001</v>
      </c>
      <c r="AL360">
        <v>188.6619</v>
      </c>
      <c r="AM360">
        <v>200.92189999999999</v>
      </c>
      <c r="AN360">
        <v>194.8724</v>
      </c>
      <c r="AO360">
        <v>184.4171</v>
      </c>
      <c r="AP360">
        <v>65.776600000000002</v>
      </c>
      <c r="AQ360">
        <v>66.20147</v>
      </c>
      <c r="AR360">
        <v>65.329669999999993</v>
      </c>
      <c r="AS360">
        <v>68.369960000000006</v>
      </c>
      <c r="AT360">
        <v>68.952380000000005</v>
      </c>
      <c r="AU360">
        <v>70.43956</v>
      </c>
      <c r="AV360">
        <v>72.531139999999994</v>
      </c>
      <c r="AW360">
        <v>78.461539999999999</v>
      </c>
      <c r="AX360">
        <v>85.380949999999999</v>
      </c>
      <c r="AY360">
        <v>89.919420000000002</v>
      </c>
      <c r="AZ360">
        <v>94.747249999999994</v>
      </c>
      <c r="BA360">
        <v>97.106219999999993</v>
      </c>
      <c r="BB360">
        <v>95.428569999999993</v>
      </c>
      <c r="BC360">
        <v>93.963369999999998</v>
      </c>
      <c r="BD360">
        <v>92.937730000000002</v>
      </c>
      <c r="BE360">
        <v>95.241759999999999</v>
      </c>
      <c r="BF360">
        <v>95.230770000000007</v>
      </c>
      <c r="BG360">
        <v>87.985339999999994</v>
      </c>
      <c r="BH360">
        <v>82.318680000000001</v>
      </c>
      <c r="BI360">
        <v>79.882779999999997</v>
      </c>
      <c r="BJ360">
        <v>74.377290000000002</v>
      </c>
      <c r="BK360">
        <v>73.523809999999997</v>
      </c>
      <c r="BL360">
        <v>72.65934</v>
      </c>
      <c r="BM360">
        <v>72.831500000000005</v>
      </c>
      <c r="BN360">
        <v>-1.0227280000000001</v>
      </c>
      <c r="BO360">
        <v>-0.45784720000000001</v>
      </c>
      <c r="BP360">
        <v>1.1265579999999999</v>
      </c>
      <c r="BQ360">
        <v>0.32538280000000003</v>
      </c>
      <c r="BR360">
        <v>-0.74415480000000001</v>
      </c>
      <c r="BS360">
        <v>-5.4767270000000003</v>
      </c>
      <c r="BT360">
        <v>3.2254659999999999</v>
      </c>
      <c r="BU360">
        <v>7.602792</v>
      </c>
      <c r="BV360">
        <v>0.36055280000000001</v>
      </c>
      <c r="BW360">
        <v>-1.122711</v>
      </c>
      <c r="BX360">
        <v>-6.6822549999999996</v>
      </c>
      <c r="BY360">
        <v>0.28368339999999997</v>
      </c>
      <c r="BZ360">
        <v>5.7366099999999998</v>
      </c>
      <c r="CA360">
        <v>11.11383</v>
      </c>
      <c r="CB360">
        <v>3.042084</v>
      </c>
      <c r="CC360">
        <v>-3.9639859999999998</v>
      </c>
      <c r="CD360">
        <v>-9.5156449999999992</v>
      </c>
      <c r="CE360">
        <v>-13.83508</v>
      </c>
      <c r="CF360">
        <v>-6.5811229999999998</v>
      </c>
      <c r="CG360">
        <v>-3.4476599999999999</v>
      </c>
      <c r="CH360">
        <v>-1.725479</v>
      </c>
      <c r="CI360">
        <v>0.6165254</v>
      </c>
      <c r="CJ360">
        <v>-0.54045779999999999</v>
      </c>
      <c r="CK360">
        <v>1.4822059999999999</v>
      </c>
      <c r="CL360" s="25">
        <v>9.7202059999999992</v>
      </c>
      <c r="CM360" s="25">
        <v>4.2410009999999998</v>
      </c>
      <c r="CN360" s="25">
        <v>2.068962</v>
      </c>
      <c r="CO360" s="25">
        <v>16.833279999999998</v>
      </c>
      <c r="CP360" s="25">
        <v>35.2986</v>
      </c>
      <c r="CQ360" s="25">
        <v>76.753640000000004</v>
      </c>
      <c r="CR360" s="25">
        <v>56.58952</v>
      </c>
      <c r="CS360" s="25">
        <v>58.92998</v>
      </c>
      <c r="CT360" s="25">
        <v>25.529499999999999</v>
      </c>
      <c r="CU360" s="25">
        <v>90.236410000000006</v>
      </c>
      <c r="CV360" s="25">
        <v>14.12194</v>
      </c>
      <c r="CW360" s="25">
        <v>6.3273529999999996</v>
      </c>
      <c r="CX360" s="25">
        <v>19.709009999999999</v>
      </c>
      <c r="CY360" s="25">
        <v>37.4373</v>
      </c>
      <c r="CZ360" s="25">
        <v>104.30549999999999</v>
      </c>
      <c r="DA360" s="25">
        <v>163.2244</v>
      </c>
      <c r="DB360" s="25">
        <v>263.94459999999998</v>
      </c>
      <c r="DC360" s="25">
        <v>269.85329999999999</v>
      </c>
      <c r="DD360" s="25">
        <v>177.506</v>
      </c>
      <c r="DE360" s="25">
        <v>75.928210000000007</v>
      </c>
      <c r="DF360" s="25">
        <v>19.91179</v>
      </c>
      <c r="DG360" s="25">
        <v>5.0743200000000002</v>
      </c>
      <c r="DH360" s="25">
        <v>4.6623359999999998</v>
      </c>
      <c r="DI360" s="25">
        <v>11.781140000000001</v>
      </c>
    </row>
    <row r="361" spans="1:113" x14ac:dyDescent="0.25">
      <c r="A361" t="str">
        <f t="shared" si="5"/>
        <v>All_1. Agriculture, Mining &amp; Construction_All_All_All_200 kW and above_44105</v>
      </c>
      <c r="B361" t="s">
        <v>155</v>
      </c>
      <c r="C361" t="s">
        <v>170</v>
      </c>
      <c r="D361" t="s">
        <v>2</v>
      </c>
      <c r="E361" t="s">
        <v>36</v>
      </c>
      <c r="F361" t="s">
        <v>2</v>
      </c>
      <c r="G361" t="s">
        <v>2</v>
      </c>
      <c r="H361" t="s">
        <v>2</v>
      </c>
      <c r="I361" t="s">
        <v>39</v>
      </c>
      <c r="J361" s="11">
        <v>44105</v>
      </c>
      <c r="K361">
        <v>15</v>
      </c>
      <c r="L361">
        <v>18</v>
      </c>
      <c r="M361">
        <v>21</v>
      </c>
      <c r="N361">
        <v>0</v>
      </c>
      <c r="O361">
        <v>0</v>
      </c>
      <c r="P361">
        <v>0</v>
      </c>
      <c r="Q361">
        <v>0</v>
      </c>
      <c r="R361">
        <v>173.72290000000001</v>
      </c>
      <c r="S361">
        <v>170.06479999999999</v>
      </c>
      <c r="T361">
        <v>165.4324</v>
      </c>
      <c r="U361">
        <v>158.40100000000001</v>
      </c>
      <c r="V361">
        <v>148.14949999999999</v>
      </c>
      <c r="W361">
        <v>179.55330000000001</v>
      </c>
      <c r="X361">
        <v>284.01519999999999</v>
      </c>
      <c r="Y361">
        <v>295.45999999999998</v>
      </c>
      <c r="Z361">
        <v>294.97140000000002</v>
      </c>
      <c r="AA361">
        <v>274.86189999999999</v>
      </c>
      <c r="AB361">
        <v>276.7029</v>
      </c>
      <c r="AC361">
        <v>290.25049999999999</v>
      </c>
      <c r="AD361">
        <v>292.33710000000002</v>
      </c>
      <c r="AE361">
        <v>290.50569999999999</v>
      </c>
      <c r="AF361">
        <v>274.45999999999998</v>
      </c>
      <c r="AG361">
        <v>262.42189999999999</v>
      </c>
      <c r="AH361">
        <v>257.19900000000001</v>
      </c>
      <c r="AI361">
        <v>247.69139999999999</v>
      </c>
      <c r="AJ361">
        <v>197.90100000000001</v>
      </c>
      <c r="AK361">
        <v>193.3143</v>
      </c>
      <c r="AL361">
        <v>187.4314</v>
      </c>
      <c r="AM361">
        <v>208.5257</v>
      </c>
      <c r="AN361">
        <v>207.33709999999999</v>
      </c>
      <c r="AO361">
        <v>186.7038</v>
      </c>
      <c r="AP361">
        <v>73.747299999999996</v>
      </c>
      <c r="AQ361">
        <v>72.322339999999997</v>
      </c>
      <c r="AR361">
        <v>71.054950000000005</v>
      </c>
      <c r="AS361">
        <v>69.824169999999995</v>
      </c>
      <c r="AT361">
        <v>68.325999999999993</v>
      </c>
      <c r="AU361">
        <v>68.824169999999995</v>
      </c>
      <c r="AV361">
        <v>68.21978</v>
      </c>
      <c r="AW361">
        <v>76.853480000000005</v>
      </c>
      <c r="AX361">
        <v>84.912090000000006</v>
      </c>
      <c r="AY361">
        <v>91.358969999999999</v>
      </c>
      <c r="AZ361">
        <v>96.161169999999998</v>
      </c>
      <c r="BA361">
        <v>97.893780000000007</v>
      </c>
      <c r="BB361">
        <v>99.040289999999999</v>
      </c>
      <c r="BC361">
        <v>98.743589999999998</v>
      </c>
      <c r="BD361">
        <v>95.472530000000006</v>
      </c>
      <c r="BE361">
        <v>93.571430000000007</v>
      </c>
      <c r="BF361">
        <v>90.728939999999994</v>
      </c>
      <c r="BG361">
        <v>86.802199999999999</v>
      </c>
      <c r="BH361">
        <v>79.956050000000005</v>
      </c>
      <c r="BI361">
        <v>75.410259999999994</v>
      </c>
      <c r="BJ361">
        <v>72.241759999999999</v>
      </c>
      <c r="BK361">
        <v>71.641030000000001</v>
      </c>
      <c r="BL361">
        <v>70.380949999999999</v>
      </c>
      <c r="BM361">
        <v>67.912090000000006</v>
      </c>
      <c r="BN361">
        <v>1.973382</v>
      </c>
      <c r="BO361">
        <v>-0.62777289999999997</v>
      </c>
      <c r="BP361">
        <v>0.63980360000000003</v>
      </c>
      <c r="BQ361">
        <v>-0.53718460000000001</v>
      </c>
      <c r="BR361">
        <v>-0.46192280000000002</v>
      </c>
      <c r="BS361">
        <v>-3.3916179999999998</v>
      </c>
      <c r="BT361">
        <v>3.0297710000000002</v>
      </c>
      <c r="BU361">
        <v>7.0826079999999996</v>
      </c>
      <c r="BV361">
        <v>0.30130800000000002</v>
      </c>
      <c r="BW361">
        <v>-0.37305919999999998</v>
      </c>
      <c r="BX361">
        <v>-6.5020660000000001</v>
      </c>
      <c r="BY361">
        <v>-0.1189553</v>
      </c>
      <c r="BZ361">
        <v>5.8933280000000003</v>
      </c>
      <c r="CA361">
        <v>12.41128</v>
      </c>
      <c r="CB361">
        <v>3.6072690000000001</v>
      </c>
      <c r="CC361">
        <v>-6.7623220000000002</v>
      </c>
      <c r="CD361">
        <v>-13.30925</v>
      </c>
      <c r="CE361">
        <v>-16.22644</v>
      </c>
      <c r="CF361">
        <v>-10.280659999999999</v>
      </c>
      <c r="CG361">
        <v>-7.215719</v>
      </c>
      <c r="CH361">
        <v>-0.99588339999999997</v>
      </c>
      <c r="CI361">
        <v>0.3101334</v>
      </c>
      <c r="CJ361">
        <v>-0.76016379999999995</v>
      </c>
      <c r="CK361">
        <v>1.3922779999999999</v>
      </c>
      <c r="CL361" s="25">
        <v>5.2402290000000002</v>
      </c>
      <c r="CM361" s="25">
        <v>3.6575410000000002</v>
      </c>
      <c r="CN361" s="25">
        <v>1.4656880000000001</v>
      </c>
      <c r="CO361" s="25">
        <v>14.09135</v>
      </c>
      <c r="CP361" s="25">
        <v>53.283949999999997</v>
      </c>
      <c r="CQ361" s="25">
        <v>125.4722</v>
      </c>
      <c r="CR361" s="25">
        <v>43.925750000000001</v>
      </c>
      <c r="CS361" s="25">
        <v>72.679720000000003</v>
      </c>
      <c r="CT361" s="25">
        <v>32.942039999999999</v>
      </c>
      <c r="CU361" s="25">
        <v>64.319580000000002</v>
      </c>
      <c r="CV361" s="25">
        <v>47.19867</v>
      </c>
      <c r="CW361" s="25">
        <v>13.655150000000001</v>
      </c>
      <c r="CX361" s="25">
        <v>33.153750000000002</v>
      </c>
      <c r="CY361" s="25">
        <v>68.333979999999997</v>
      </c>
      <c r="CZ361" s="25">
        <v>396.82859999999999</v>
      </c>
      <c r="DA361" s="25">
        <v>336.71230000000003</v>
      </c>
      <c r="DB361" s="25">
        <v>297.44209999999998</v>
      </c>
      <c r="DC361" s="25">
        <v>271.09249999999997</v>
      </c>
      <c r="DD361" s="25">
        <v>173.74789999999999</v>
      </c>
      <c r="DE361" s="25">
        <v>77.117840000000001</v>
      </c>
      <c r="DF361" s="25">
        <v>18.62519</v>
      </c>
      <c r="DG361" s="25">
        <v>5.4767429999999999</v>
      </c>
      <c r="DH361" s="25">
        <v>4.2991679999999999</v>
      </c>
      <c r="DI361" s="25">
        <v>11.429180000000001</v>
      </c>
    </row>
    <row r="362" spans="1:113" x14ac:dyDescent="0.25">
      <c r="A362" t="str">
        <f t="shared" si="5"/>
        <v>All_2. Manufacturing_All_All_All_200 kW and above_44060</v>
      </c>
      <c r="B362" t="s">
        <v>155</v>
      </c>
      <c r="C362" t="s">
        <v>171</v>
      </c>
      <c r="D362" t="s">
        <v>2</v>
      </c>
      <c r="E362" t="s">
        <v>37</v>
      </c>
      <c r="F362" t="s">
        <v>2</v>
      </c>
      <c r="G362" t="s">
        <v>2</v>
      </c>
      <c r="H362" t="s">
        <v>2</v>
      </c>
      <c r="I362" t="s">
        <v>39</v>
      </c>
      <c r="J362" s="11">
        <v>44060</v>
      </c>
      <c r="K362">
        <v>15</v>
      </c>
      <c r="L362">
        <v>18</v>
      </c>
      <c r="M362">
        <v>229</v>
      </c>
      <c r="N362">
        <v>0</v>
      </c>
      <c r="O362">
        <v>0</v>
      </c>
      <c r="P362">
        <v>0</v>
      </c>
      <c r="Q362">
        <v>0</v>
      </c>
      <c r="R362">
        <v>183.02109999999999</v>
      </c>
      <c r="S362">
        <v>180.73070000000001</v>
      </c>
      <c r="T362">
        <v>184.0823</v>
      </c>
      <c r="U362">
        <v>188.2371</v>
      </c>
      <c r="V362">
        <v>197.1523</v>
      </c>
      <c r="W362">
        <v>226.34460000000001</v>
      </c>
      <c r="X362">
        <v>252.38300000000001</v>
      </c>
      <c r="Y362">
        <v>269.3974</v>
      </c>
      <c r="Z362">
        <v>281.08510000000001</v>
      </c>
      <c r="AA362">
        <v>289.666</v>
      </c>
      <c r="AB362">
        <v>293.8485</v>
      </c>
      <c r="AC362">
        <v>293.56319999999999</v>
      </c>
      <c r="AD362">
        <v>296.41590000000002</v>
      </c>
      <c r="AE362">
        <v>294.93579999999997</v>
      </c>
      <c r="AF362">
        <v>286.04450000000003</v>
      </c>
      <c r="AG362">
        <v>278.04500000000002</v>
      </c>
      <c r="AH362">
        <v>263.56970000000001</v>
      </c>
      <c r="AI362">
        <v>258.1438</v>
      </c>
      <c r="AJ362">
        <v>247.97929999999999</v>
      </c>
      <c r="AK362">
        <v>235.43860000000001</v>
      </c>
      <c r="AL362">
        <v>225.3886</v>
      </c>
      <c r="AM362">
        <v>222.2551</v>
      </c>
      <c r="AN362">
        <v>218.86410000000001</v>
      </c>
      <c r="AO362">
        <v>211.0967</v>
      </c>
      <c r="AP362">
        <v>71.631399999999999</v>
      </c>
      <c r="AQ362">
        <v>71.094130000000007</v>
      </c>
      <c r="AR362">
        <v>69.641589999999994</v>
      </c>
      <c r="AS362">
        <v>70.215810000000005</v>
      </c>
      <c r="AT362">
        <v>70.848179999999999</v>
      </c>
      <c r="AU362">
        <v>71.832719999999995</v>
      </c>
      <c r="AV362">
        <v>72.393169999999998</v>
      </c>
      <c r="AW362">
        <v>73.861400000000003</v>
      </c>
      <c r="AX362">
        <v>75.208340000000007</v>
      </c>
      <c r="AY362">
        <v>76.451310000000007</v>
      </c>
      <c r="AZ362">
        <v>80.49915</v>
      </c>
      <c r="BA362">
        <v>83.069670000000002</v>
      </c>
      <c r="BB362">
        <v>84.857960000000006</v>
      </c>
      <c r="BC362">
        <v>86.266919999999999</v>
      </c>
      <c r="BD362">
        <v>86.968279999999993</v>
      </c>
      <c r="BE362">
        <v>85.343620000000001</v>
      </c>
      <c r="BF362">
        <v>83.896820000000005</v>
      </c>
      <c r="BG362">
        <v>82.733130000000003</v>
      </c>
      <c r="BH362">
        <v>78.665260000000004</v>
      </c>
      <c r="BI362">
        <v>75.635959999999997</v>
      </c>
      <c r="BJ362">
        <v>74.504549999999995</v>
      </c>
      <c r="BK362">
        <v>73.654799999999994</v>
      </c>
      <c r="BL362">
        <v>73.087779999999995</v>
      </c>
      <c r="BM362">
        <v>72.324110000000005</v>
      </c>
      <c r="BN362">
        <v>-5.9510529999999999</v>
      </c>
      <c r="BO362">
        <v>-4.2716519999999996</v>
      </c>
      <c r="BP362">
        <v>-2.7013600000000002</v>
      </c>
      <c r="BQ362">
        <v>-4.1025390000000002</v>
      </c>
      <c r="BR362">
        <v>-4.492845</v>
      </c>
      <c r="BS362">
        <v>-4.9518149999999999</v>
      </c>
      <c r="BT362">
        <v>-0.1809972</v>
      </c>
      <c r="BU362">
        <v>5.385567</v>
      </c>
      <c r="BV362">
        <v>4.0625090000000004</v>
      </c>
      <c r="BW362">
        <v>-1.272194</v>
      </c>
      <c r="BX362">
        <v>-0.95120990000000005</v>
      </c>
      <c r="BY362">
        <v>0.54381659999999998</v>
      </c>
      <c r="BZ362">
        <v>0.71148350000000005</v>
      </c>
      <c r="CA362">
        <v>1.932326</v>
      </c>
      <c r="CB362">
        <v>5.5858280000000002</v>
      </c>
      <c r="CC362">
        <v>1.925071</v>
      </c>
      <c r="CD362">
        <v>2.4088720000000001</v>
      </c>
      <c r="CE362">
        <v>-2.9073910000000001</v>
      </c>
      <c r="CF362">
        <v>-1.1733979999999999</v>
      </c>
      <c r="CG362">
        <v>-1.0320149999999999</v>
      </c>
      <c r="CH362">
        <v>0.26323350000000001</v>
      </c>
      <c r="CI362">
        <v>1.7570220000000001</v>
      </c>
      <c r="CJ362">
        <v>0.28503610000000001</v>
      </c>
      <c r="CK362">
        <v>-2.1036419999999998</v>
      </c>
      <c r="CL362" s="25">
        <v>22.61908</v>
      </c>
      <c r="CM362" s="25">
        <v>12.41067</v>
      </c>
      <c r="CN362" s="25">
        <v>9.3520599999999998</v>
      </c>
      <c r="CO362" s="25">
        <v>5.8972910000000001</v>
      </c>
      <c r="CP362" s="25">
        <v>5.5863829999999997</v>
      </c>
      <c r="CQ362" s="25">
        <v>3.625407</v>
      </c>
      <c r="CR362" s="25">
        <v>3.0525679999999999</v>
      </c>
      <c r="CS362" s="25">
        <v>4.4790369999999999</v>
      </c>
      <c r="CT362" s="25">
        <v>3.4364840000000001</v>
      </c>
      <c r="CU362" s="25">
        <v>3.5210439999999998</v>
      </c>
      <c r="CV362" s="25">
        <v>1.941384</v>
      </c>
      <c r="CW362" s="25">
        <v>0.8313585</v>
      </c>
      <c r="CX362" s="25">
        <v>2.6533660000000001</v>
      </c>
      <c r="CY362" s="25">
        <v>10.02291</v>
      </c>
      <c r="CZ362" s="25">
        <v>15.5481</v>
      </c>
      <c r="DA362" s="25">
        <v>13.83361</v>
      </c>
      <c r="DB362" s="25">
        <v>15.71504</v>
      </c>
      <c r="DC362" s="25">
        <v>22.01154</v>
      </c>
      <c r="DD362" s="25">
        <v>23.343579999999999</v>
      </c>
      <c r="DE362" s="25">
        <v>22.990739999999999</v>
      </c>
      <c r="DF362" s="25">
        <v>25.96921</v>
      </c>
      <c r="DG362" s="25">
        <v>22.914200000000001</v>
      </c>
      <c r="DH362" s="25">
        <v>21.416720000000002</v>
      </c>
      <c r="DI362" s="25">
        <v>19.435839999999999</v>
      </c>
    </row>
    <row r="363" spans="1:113" x14ac:dyDescent="0.25">
      <c r="A363" t="str">
        <f t="shared" si="5"/>
        <v>All_2. Manufacturing_All_All_All_200 kW and above_44061</v>
      </c>
      <c r="B363" t="s">
        <v>155</v>
      </c>
      <c r="C363" t="s">
        <v>171</v>
      </c>
      <c r="D363" t="s">
        <v>2</v>
      </c>
      <c r="E363" t="s">
        <v>37</v>
      </c>
      <c r="F363" t="s">
        <v>2</v>
      </c>
      <c r="G363" t="s">
        <v>2</v>
      </c>
      <c r="H363" t="s">
        <v>2</v>
      </c>
      <c r="I363" t="s">
        <v>39</v>
      </c>
      <c r="J363" s="11">
        <v>44061</v>
      </c>
      <c r="K363">
        <v>15</v>
      </c>
      <c r="L363">
        <v>18</v>
      </c>
      <c r="M363">
        <v>229</v>
      </c>
      <c r="N363">
        <v>0</v>
      </c>
      <c r="O363">
        <v>0</v>
      </c>
      <c r="P363">
        <v>0</v>
      </c>
      <c r="Q363">
        <v>0</v>
      </c>
      <c r="R363">
        <v>204.20400000000001</v>
      </c>
      <c r="S363">
        <v>193.66990000000001</v>
      </c>
      <c r="T363">
        <v>189.82149999999999</v>
      </c>
      <c r="U363">
        <v>191.2542</v>
      </c>
      <c r="V363">
        <v>202.95339999999999</v>
      </c>
      <c r="W363">
        <v>228.35220000000001</v>
      </c>
      <c r="X363">
        <v>257.41950000000003</v>
      </c>
      <c r="Y363">
        <v>276.44</v>
      </c>
      <c r="Z363">
        <v>290.00880000000001</v>
      </c>
      <c r="AA363">
        <v>298.78539999999998</v>
      </c>
      <c r="AB363">
        <v>307.09480000000002</v>
      </c>
      <c r="AC363">
        <v>310.6628</v>
      </c>
      <c r="AD363">
        <v>310.75799999999998</v>
      </c>
      <c r="AE363">
        <v>305.60590000000002</v>
      </c>
      <c r="AF363">
        <v>290.11529999999999</v>
      </c>
      <c r="AG363">
        <v>283.64659999999998</v>
      </c>
      <c r="AH363">
        <v>282.22030000000001</v>
      </c>
      <c r="AI363">
        <v>268.60649999999998</v>
      </c>
      <c r="AJ363">
        <v>254.9409</v>
      </c>
      <c r="AK363">
        <v>245.3151</v>
      </c>
      <c r="AL363">
        <v>238.47790000000001</v>
      </c>
      <c r="AM363">
        <v>237.40049999999999</v>
      </c>
      <c r="AN363">
        <v>232.13040000000001</v>
      </c>
      <c r="AO363">
        <v>225.20750000000001</v>
      </c>
      <c r="AP363">
        <v>72.139899999999997</v>
      </c>
      <c r="AQ363">
        <v>72.039919999999995</v>
      </c>
      <c r="AR363">
        <v>71.935599999999994</v>
      </c>
      <c r="AS363">
        <v>71.752290000000002</v>
      </c>
      <c r="AT363">
        <v>72.431060000000002</v>
      </c>
      <c r="AU363">
        <v>73.376279999999994</v>
      </c>
      <c r="AV363">
        <v>73.139070000000004</v>
      </c>
      <c r="AW363">
        <v>76.928330000000003</v>
      </c>
      <c r="AX363">
        <v>80.398769999999999</v>
      </c>
      <c r="AY363">
        <v>85.529210000000006</v>
      </c>
      <c r="AZ363">
        <v>88.090320000000006</v>
      </c>
      <c r="BA363">
        <v>90.503129999999999</v>
      </c>
      <c r="BB363">
        <v>90.268709999999999</v>
      </c>
      <c r="BC363">
        <v>84.66771</v>
      </c>
      <c r="BD363">
        <v>83.663640000000001</v>
      </c>
      <c r="BE363">
        <v>84.248050000000006</v>
      </c>
      <c r="BF363">
        <v>84.196950000000001</v>
      </c>
      <c r="BG363">
        <v>80.946719999999999</v>
      </c>
      <c r="BH363">
        <v>78.596019999999996</v>
      </c>
      <c r="BI363">
        <v>76.398610000000005</v>
      </c>
      <c r="BJ363">
        <v>74.710160000000002</v>
      </c>
      <c r="BK363">
        <v>74.134699999999995</v>
      </c>
      <c r="BL363">
        <v>74.045670000000001</v>
      </c>
      <c r="BM363">
        <v>73.122960000000006</v>
      </c>
      <c r="BN363">
        <v>-2.939972</v>
      </c>
      <c r="BO363">
        <v>-1.8771009999999999</v>
      </c>
      <c r="BP363">
        <v>-1.8759980000000001</v>
      </c>
      <c r="BQ363">
        <v>-2.2790900000000001</v>
      </c>
      <c r="BR363">
        <v>-3.0461399999999998</v>
      </c>
      <c r="BS363">
        <v>-3.2806999999999999</v>
      </c>
      <c r="BT363">
        <v>0.18375549999999999</v>
      </c>
      <c r="BU363">
        <v>6.1422679999999996</v>
      </c>
      <c r="BV363">
        <v>0.60046690000000003</v>
      </c>
      <c r="BW363">
        <v>-0.59435000000000004</v>
      </c>
      <c r="BX363">
        <v>-0.75027319999999997</v>
      </c>
      <c r="BY363">
        <v>0.36413489999999998</v>
      </c>
      <c r="BZ363">
        <v>0.39290439999999999</v>
      </c>
      <c r="CA363">
        <v>0.35365530000000001</v>
      </c>
      <c r="CB363">
        <v>4.8062740000000002</v>
      </c>
      <c r="CC363">
        <v>-0.7288348</v>
      </c>
      <c r="CD363">
        <v>-1.8343670000000001</v>
      </c>
      <c r="CE363">
        <v>-3.944887</v>
      </c>
      <c r="CF363">
        <v>-5.0048139999999997</v>
      </c>
      <c r="CG363">
        <v>-5.9551049999999996</v>
      </c>
      <c r="CH363">
        <v>-6.5467300000000002</v>
      </c>
      <c r="CI363">
        <v>-5.671119</v>
      </c>
      <c r="CJ363">
        <v>-6.1413979999999997</v>
      </c>
      <c r="CK363">
        <v>-5.2268410000000003</v>
      </c>
      <c r="CL363">
        <v>6.0837669999999999</v>
      </c>
      <c r="CM363">
        <v>5.4615780000000003</v>
      </c>
      <c r="CN363">
        <v>5.2422740000000001</v>
      </c>
      <c r="CO363">
        <v>5.0125849999999996</v>
      </c>
      <c r="CP363">
        <v>3.645813</v>
      </c>
      <c r="CQ363">
        <v>3.4444360000000001</v>
      </c>
      <c r="CR363">
        <v>4.3008069999999998</v>
      </c>
      <c r="CS363">
        <v>4.5081550000000004</v>
      </c>
      <c r="CT363">
        <v>1.996113</v>
      </c>
      <c r="CU363">
        <v>2.5772110000000001</v>
      </c>
      <c r="CV363">
        <v>0.76354739999999999</v>
      </c>
      <c r="CW363">
        <v>0.37536740000000002</v>
      </c>
      <c r="CX363">
        <v>0.84394639999999999</v>
      </c>
      <c r="CY363">
        <v>2.4683459999999999</v>
      </c>
      <c r="CZ363">
        <v>7.1457420000000003</v>
      </c>
      <c r="DA363">
        <v>11.87266</v>
      </c>
      <c r="DB363">
        <v>12.191610000000001</v>
      </c>
      <c r="DC363">
        <v>17.05613</v>
      </c>
      <c r="DD363">
        <v>17.26633</v>
      </c>
      <c r="DE363">
        <v>16.988880000000002</v>
      </c>
      <c r="DF363">
        <v>17.958279999999998</v>
      </c>
      <c r="DG363">
        <v>15.76501</v>
      </c>
      <c r="DH363">
        <v>17.064859999999999</v>
      </c>
      <c r="DI363">
        <v>15.36796</v>
      </c>
    </row>
    <row r="364" spans="1:113" x14ac:dyDescent="0.25">
      <c r="A364" t="str">
        <f t="shared" si="5"/>
        <v>All_2. Manufacturing_All_All_All_200 kW and above_44062</v>
      </c>
      <c r="B364" t="s">
        <v>155</v>
      </c>
      <c r="C364" t="s">
        <v>171</v>
      </c>
      <c r="D364" t="s">
        <v>2</v>
      </c>
      <c r="E364" t="s">
        <v>37</v>
      </c>
      <c r="F364" t="s">
        <v>2</v>
      </c>
      <c r="G364" t="s">
        <v>2</v>
      </c>
      <c r="H364" t="s">
        <v>2</v>
      </c>
      <c r="I364" t="s">
        <v>39</v>
      </c>
      <c r="J364" s="11">
        <v>44062</v>
      </c>
      <c r="K364">
        <v>15</v>
      </c>
      <c r="L364">
        <v>18</v>
      </c>
      <c r="M364">
        <v>229</v>
      </c>
      <c r="N364">
        <v>0</v>
      </c>
      <c r="O364">
        <v>0</v>
      </c>
      <c r="P364">
        <v>0</v>
      </c>
      <c r="Q364">
        <v>0</v>
      </c>
      <c r="R364">
        <v>215.762</v>
      </c>
      <c r="S364">
        <v>205.5068</v>
      </c>
      <c r="T364">
        <v>199.18940000000001</v>
      </c>
      <c r="U364">
        <v>199.05430000000001</v>
      </c>
      <c r="V364">
        <v>207.82599999999999</v>
      </c>
      <c r="W364">
        <v>234.1437</v>
      </c>
      <c r="X364">
        <v>256.80950000000001</v>
      </c>
      <c r="Y364">
        <v>271.04129999999998</v>
      </c>
      <c r="Z364">
        <v>284.48989999999998</v>
      </c>
      <c r="AA364">
        <v>294.50310000000002</v>
      </c>
      <c r="AB364">
        <v>303.65129999999999</v>
      </c>
      <c r="AC364">
        <v>304.91579999999999</v>
      </c>
      <c r="AD364">
        <v>305.22190000000001</v>
      </c>
      <c r="AE364">
        <v>303.5061</v>
      </c>
      <c r="AF364">
        <v>297.21289999999999</v>
      </c>
      <c r="AG364">
        <v>285.9991</v>
      </c>
      <c r="AH364">
        <v>278.12419999999997</v>
      </c>
      <c r="AI364">
        <v>267.38229999999999</v>
      </c>
      <c r="AJ364">
        <v>258.28250000000003</v>
      </c>
      <c r="AK364">
        <v>246.7679</v>
      </c>
      <c r="AL364">
        <v>237.77719999999999</v>
      </c>
      <c r="AM364">
        <v>236.16030000000001</v>
      </c>
      <c r="AN364">
        <v>229.51939999999999</v>
      </c>
      <c r="AO364">
        <v>220.83619999999999</v>
      </c>
      <c r="AP364">
        <v>73.040499999999994</v>
      </c>
      <c r="AQ364">
        <v>72.444190000000006</v>
      </c>
      <c r="AR364">
        <v>72.483260000000001</v>
      </c>
      <c r="AS364">
        <v>72.088220000000007</v>
      </c>
      <c r="AT364">
        <v>71.874039999999994</v>
      </c>
      <c r="AU364">
        <v>71.558980000000005</v>
      </c>
      <c r="AV364">
        <v>72.359080000000006</v>
      </c>
      <c r="AW364">
        <v>75.648129999999995</v>
      </c>
      <c r="AX364">
        <v>80.169280000000001</v>
      </c>
      <c r="AY364">
        <v>83.97578</v>
      </c>
      <c r="AZ364">
        <v>85.672470000000004</v>
      </c>
      <c r="BA364">
        <v>86.097130000000007</v>
      </c>
      <c r="BB364">
        <v>85.741219999999998</v>
      </c>
      <c r="BC364">
        <v>85.817189999999997</v>
      </c>
      <c r="BD364">
        <v>85.065079999999995</v>
      </c>
      <c r="BE364">
        <v>85.356589999999997</v>
      </c>
      <c r="BF364">
        <v>84.612629999999996</v>
      </c>
      <c r="BG364">
        <v>82.758480000000006</v>
      </c>
      <c r="BH364">
        <v>78.506039999999999</v>
      </c>
      <c r="BI364">
        <v>75.345500000000001</v>
      </c>
      <c r="BJ364">
        <v>74.210790000000003</v>
      </c>
      <c r="BK364">
        <v>73.709190000000007</v>
      </c>
      <c r="BL364">
        <v>72.754890000000003</v>
      </c>
      <c r="BM364">
        <v>72.388000000000005</v>
      </c>
      <c r="BN364">
        <v>-3.0486170000000001</v>
      </c>
      <c r="BO364">
        <v>-1.9897419999999999</v>
      </c>
      <c r="BP364">
        <v>-1.9359710000000001</v>
      </c>
      <c r="BQ364">
        <v>-2.283868</v>
      </c>
      <c r="BR364">
        <v>-2.9313500000000001</v>
      </c>
      <c r="BS364">
        <v>-2.9202129999999999</v>
      </c>
      <c r="BT364">
        <v>-0.16353599999999999</v>
      </c>
      <c r="BU364">
        <v>5.681057</v>
      </c>
      <c r="BV364">
        <v>0.59586430000000001</v>
      </c>
      <c r="BW364">
        <v>-0.8441843</v>
      </c>
      <c r="BX364">
        <v>-0.69777869999999997</v>
      </c>
      <c r="BY364">
        <v>0.6674409</v>
      </c>
      <c r="BZ364">
        <v>0.1255445</v>
      </c>
      <c r="CA364">
        <v>0.38242409999999999</v>
      </c>
      <c r="CB364">
        <v>4.4463569999999999</v>
      </c>
      <c r="CC364">
        <v>-0.83902399999999999</v>
      </c>
      <c r="CD364">
        <v>-1.920285</v>
      </c>
      <c r="CE364">
        <v>-4.4491040000000002</v>
      </c>
      <c r="CF364">
        <v>-4.562157</v>
      </c>
      <c r="CG364">
        <v>-4.3256399999999999</v>
      </c>
      <c r="CH364">
        <v>-5.6945300000000003</v>
      </c>
      <c r="CI364">
        <v>-4.3678290000000004</v>
      </c>
      <c r="CJ364">
        <v>-3.556832</v>
      </c>
      <c r="CK364">
        <v>-4.3123040000000001</v>
      </c>
      <c r="CL364">
        <v>5.9137040000000001</v>
      </c>
      <c r="CM364">
        <v>4.7717000000000001</v>
      </c>
      <c r="CN364">
        <v>5.1796139999999999</v>
      </c>
      <c r="CO364">
        <v>4.5245790000000001</v>
      </c>
      <c r="CP364">
        <v>3.3748320000000001</v>
      </c>
      <c r="CQ364">
        <v>2.918663</v>
      </c>
      <c r="CR364">
        <v>3.3774649999999999</v>
      </c>
      <c r="CS364">
        <v>3.5608689999999998</v>
      </c>
      <c r="CT364">
        <v>1.8860330000000001</v>
      </c>
      <c r="CU364">
        <v>2.3879779999999999</v>
      </c>
      <c r="CV364">
        <v>0.81757020000000002</v>
      </c>
      <c r="CW364">
        <v>0.50135890000000005</v>
      </c>
      <c r="CX364">
        <v>0.85317969999999999</v>
      </c>
      <c r="CY364">
        <v>2.875213</v>
      </c>
      <c r="CZ364">
        <v>8.1222709999999996</v>
      </c>
      <c r="DA364">
        <v>11.630100000000001</v>
      </c>
      <c r="DB364">
        <v>10.19722</v>
      </c>
      <c r="DC364">
        <v>14.48737</v>
      </c>
      <c r="DD364">
        <v>12.80795</v>
      </c>
      <c r="DE364">
        <v>12.285170000000001</v>
      </c>
      <c r="DF364">
        <v>15.557639999999999</v>
      </c>
      <c r="DG364">
        <v>12.688879999999999</v>
      </c>
      <c r="DH364">
        <v>12.809559999999999</v>
      </c>
      <c r="DI364">
        <v>12.24338</v>
      </c>
    </row>
    <row r="365" spans="1:113" x14ac:dyDescent="0.25">
      <c r="A365" t="str">
        <f t="shared" si="5"/>
        <v>All_2. Manufacturing_All_All_All_200 kW and above_44063</v>
      </c>
      <c r="B365" t="s">
        <v>155</v>
      </c>
      <c r="C365" t="s">
        <v>171</v>
      </c>
      <c r="D365" t="s">
        <v>2</v>
      </c>
      <c r="E365" t="s">
        <v>37</v>
      </c>
      <c r="F365" t="s">
        <v>2</v>
      </c>
      <c r="G365" t="s">
        <v>2</v>
      </c>
      <c r="H365" t="s">
        <v>2</v>
      </c>
      <c r="I365" t="s">
        <v>39</v>
      </c>
      <c r="J365" s="11">
        <v>44063</v>
      </c>
      <c r="K365">
        <v>15</v>
      </c>
      <c r="L365">
        <v>18</v>
      </c>
      <c r="M365">
        <v>229</v>
      </c>
      <c r="N365">
        <v>0</v>
      </c>
      <c r="O365">
        <v>0</v>
      </c>
      <c r="P365">
        <v>0</v>
      </c>
      <c r="Q365">
        <v>0</v>
      </c>
      <c r="R365">
        <v>209.56469999999999</v>
      </c>
      <c r="S365">
        <v>198.9383</v>
      </c>
      <c r="T365">
        <v>193.67189999999999</v>
      </c>
      <c r="U365">
        <v>196.85140000000001</v>
      </c>
      <c r="V365">
        <v>207.70189999999999</v>
      </c>
      <c r="W365">
        <v>232.19300000000001</v>
      </c>
      <c r="X365">
        <v>259.6875</v>
      </c>
      <c r="Y365">
        <v>274.11500000000001</v>
      </c>
      <c r="Z365">
        <v>285.98399999999998</v>
      </c>
      <c r="AA365">
        <v>294.7747</v>
      </c>
      <c r="AB365">
        <v>301.39460000000003</v>
      </c>
      <c r="AC365">
        <v>298.80489999999998</v>
      </c>
      <c r="AD365">
        <v>299.1139</v>
      </c>
      <c r="AE365">
        <v>308.6234</v>
      </c>
      <c r="AF365">
        <v>299.97430000000003</v>
      </c>
      <c r="AG365">
        <v>291.49880000000002</v>
      </c>
      <c r="AH365">
        <v>279.20600000000002</v>
      </c>
      <c r="AI365">
        <v>263.6463</v>
      </c>
      <c r="AJ365">
        <v>252.77090000000001</v>
      </c>
      <c r="AK365">
        <v>240.62100000000001</v>
      </c>
      <c r="AL365">
        <v>232.00790000000001</v>
      </c>
      <c r="AM365">
        <v>231.92089999999999</v>
      </c>
      <c r="AN365">
        <v>223.0247</v>
      </c>
      <c r="AO365">
        <v>214.2131</v>
      </c>
      <c r="AP365">
        <v>72.486099999999993</v>
      </c>
      <c r="AQ365">
        <v>71.603610000000003</v>
      </c>
      <c r="AR365">
        <v>71.523060000000001</v>
      </c>
      <c r="AS365">
        <v>72.050550000000001</v>
      </c>
      <c r="AT365">
        <v>71.801940000000002</v>
      </c>
      <c r="AU365">
        <v>71.444999999999993</v>
      </c>
      <c r="AV365">
        <v>71.806110000000004</v>
      </c>
      <c r="AW365">
        <v>75.015829999999994</v>
      </c>
      <c r="AX365">
        <v>78.695830000000001</v>
      </c>
      <c r="AY365">
        <v>82.977220000000003</v>
      </c>
      <c r="AZ365">
        <v>83.723609999999994</v>
      </c>
      <c r="BA365">
        <v>84.660550000000001</v>
      </c>
      <c r="BB365">
        <v>86.774439999999998</v>
      </c>
      <c r="BC365">
        <v>88.690830000000005</v>
      </c>
      <c r="BD365">
        <v>87.367769999999993</v>
      </c>
      <c r="BE365">
        <v>83.781940000000006</v>
      </c>
      <c r="BF365">
        <v>80.033060000000006</v>
      </c>
      <c r="BG365">
        <v>77.828059999999994</v>
      </c>
      <c r="BH365">
        <v>76.086939999999998</v>
      </c>
      <c r="BI365">
        <v>74.09666</v>
      </c>
      <c r="BJ365">
        <v>73.116110000000006</v>
      </c>
      <c r="BK365">
        <v>72.607780000000005</v>
      </c>
      <c r="BL365">
        <v>71.978610000000003</v>
      </c>
      <c r="BM365">
        <v>71.37473</v>
      </c>
      <c r="BN365">
        <v>-2.9097599999999999</v>
      </c>
      <c r="BO365">
        <v>-1.8101830000000001</v>
      </c>
      <c r="BP365">
        <v>-1.7817970000000001</v>
      </c>
      <c r="BQ365">
        <v>-2.3604660000000002</v>
      </c>
      <c r="BR365">
        <v>-2.8337050000000001</v>
      </c>
      <c r="BS365">
        <v>-2.9543270000000001</v>
      </c>
      <c r="BT365">
        <v>-0.22181229999999999</v>
      </c>
      <c r="BU365">
        <v>5.3570029999999997</v>
      </c>
      <c r="BV365">
        <v>0.74417250000000001</v>
      </c>
      <c r="BW365">
        <v>-0.93201080000000003</v>
      </c>
      <c r="BX365">
        <v>-0.6632152</v>
      </c>
      <c r="BY365">
        <v>0.79023790000000005</v>
      </c>
      <c r="BZ365">
        <v>0.1230709</v>
      </c>
      <c r="CA365">
        <v>0.43788690000000002</v>
      </c>
      <c r="CB365">
        <v>3.7887240000000002</v>
      </c>
      <c r="CC365">
        <v>-0.79224899999999998</v>
      </c>
      <c r="CD365">
        <v>-1.5380290000000001</v>
      </c>
      <c r="CE365">
        <v>-2.017779</v>
      </c>
      <c r="CF365">
        <v>-2.3297469999999998</v>
      </c>
      <c r="CG365">
        <v>-2.876242</v>
      </c>
      <c r="CH365">
        <v>-3.680955</v>
      </c>
      <c r="CI365">
        <v>-1.139659</v>
      </c>
      <c r="CJ365">
        <v>-1.359567</v>
      </c>
      <c r="CK365">
        <v>-2.396477</v>
      </c>
      <c r="CL365">
        <v>5.8376840000000003</v>
      </c>
      <c r="CM365">
        <v>4.8310279999999999</v>
      </c>
      <c r="CN365">
        <v>5.1512589999999996</v>
      </c>
      <c r="CO365">
        <v>5.2848449999999998</v>
      </c>
      <c r="CP365">
        <v>3.5518019999999999</v>
      </c>
      <c r="CQ365">
        <v>3.4288110000000001</v>
      </c>
      <c r="CR365">
        <v>4.468102</v>
      </c>
      <c r="CS365">
        <v>4.862997</v>
      </c>
      <c r="CT365">
        <v>2.2795019999999999</v>
      </c>
      <c r="CU365">
        <v>2.3711169999999999</v>
      </c>
      <c r="CV365">
        <v>0.92156910000000003</v>
      </c>
      <c r="CW365">
        <v>0.62032589999999999</v>
      </c>
      <c r="CX365">
        <v>0.86499970000000004</v>
      </c>
      <c r="CY365">
        <v>2.5688070000000001</v>
      </c>
      <c r="CZ365">
        <v>5.0406829999999996</v>
      </c>
      <c r="DA365">
        <v>11.52764</v>
      </c>
      <c r="DB365">
        <v>12.24023</v>
      </c>
      <c r="DC365">
        <v>16.85577</v>
      </c>
      <c r="DD365">
        <v>16.70468</v>
      </c>
      <c r="DE365">
        <v>16.06183</v>
      </c>
      <c r="DF365">
        <v>18.794180000000001</v>
      </c>
      <c r="DG365">
        <v>15.94886</v>
      </c>
      <c r="DH365">
        <v>15.199339999999999</v>
      </c>
      <c r="DI365">
        <v>16.04552</v>
      </c>
    </row>
    <row r="366" spans="1:113" x14ac:dyDescent="0.25">
      <c r="A366" t="str">
        <f t="shared" si="5"/>
        <v>All_2. Manufacturing_All_All_All_200 kW and above_44079</v>
      </c>
      <c r="B366" t="s">
        <v>155</v>
      </c>
      <c r="C366" t="s">
        <v>171</v>
      </c>
      <c r="D366" t="s">
        <v>2</v>
      </c>
      <c r="E366" t="s">
        <v>37</v>
      </c>
      <c r="F366" t="s">
        <v>2</v>
      </c>
      <c r="G366" t="s">
        <v>2</v>
      </c>
      <c r="H366" t="s">
        <v>2</v>
      </c>
      <c r="I366" t="s">
        <v>39</v>
      </c>
      <c r="J366" s="11">
        <v>44079</v>
      </c>
      <c r="K366">
        <v>15</v>
      </c>
      <c r="L366">
        <v>18</v>
      </c>
      <c r="M366">
        <v>231</v>
      </c>
      <c r="N366">
        <v>0</v>
      </c>
      <c r="O366">
        <v>0</v>
      </c>
      <c r="P366">
        <v>0</v>
      </c>
      <c r="Q366">
        <v>0</v>
      </c>
      <c r="R366">
        <v>188.86</v>
      </c>
      <c r="S366">
        <v>179.65700000000001</v>
      </c>
      <c r="T366">
        <v>174.39769999999999</v>
      </c>
      <c r="U366">
        <v>170.3389</v>
      </c>
      <c r="V366">
        <v>173.66120000000001</v>
      </c>
      <c r="W366">
        <v>182.68469999999999</v>
      </c>
      <c r="X366">
        <v>184.05279999999999</v>
      </c>
      <c r="Y366">
        <v>188.1968</v>
      </c>
      <c r="Z366">
        <v>203.1703</v>
      </c>
      <c r="AA366">
        <v>207.9315</v>
      </c>
      <c r="AB366">
        <v>215.12139999999999</v>
      </c>
      <c r="AC366">
        <v>218.01750000000001</v>
      </c>
      <c r="AD366">
        <v>222.48159999999999</v>
      </c>
      <c r="AE366">
        <v>222.3443</v>
      </c>
      <c r="AF366">
        <v>219.45330000000001</v>
      </c>
      <c r="AG366">
        <v>215.50720000000001</v>
      </c>
      <c r="AH366">
        <v>209.69300000000001</v>
      </c>
      <c r="AI366">
        <v>205.70009999999999</v>
      </c>
      <c r="AJ366">
        <v>202.1619</v>
      </c>
      <c r="AK366">
        <v>197.28970000000001</v>
      </c>
      <c r="AL366">
        <v>191.28960000000001</v>
      </c>
      <c r="AM366">
        <v>190.0223</v>
      </c>
      <c r="AN366">
        <v>188.2337</v>
      </c>
      <c r="AO366">
        <v>183.11490000000001</v>
      </c>
      <c r="AP366">
        <v>71.030299999999997</v>
      </c>
      <c r="AQ366">
        <v>70.608609999999999</v>
      </c>
      <c r="AR366">
        <v>69.949719999999999</v>
      </c>
      <c r="AS366">
        <v>70.029439999999994</v>
      </c>
      <c r="AT366">
        <v>70.156109999999998</v>
      </c>
      <c r="AU366">
        <v>70.713890000000006</v>
      </c>
      <c r="AV366">
        <v>69.95111</v>
      </c>
      <c r="AW366">
        <v>75.630840000000006</v>
      </c>
      <c r="AX366">
        <v>81.533619999999999</v>
      </c>
      <c r="AY366">
        <v>87.151110000000003</v>
      </c>
      <c r="AZ366">
        <v>92.532499999999999</v>
      </c>
      <c r="BA366">
        <v>93.557500000000005</v>
      </c>
      <c r="BB366">
        <v>94.203609999999998</v>
      </c>
      <c r="BC366">
        <v>96.318049999999999</v>
      </c>
      <c r="BD366">
        <v>94.758889999999994</v>
      </c>
      <c r="BE366">
        <v>94.39</v>
      </c>
      <c r="BF366">
        <v>92.953890000000001</v>
      </c>
      <c r="BG366">
        <v>89.149439999999998</v>
      </c>
      <c r="BH366">
        <v>85.343059999999994</v>
      </c>
      <c r="BI366">
        <v>82.745279999999994</v>
      </c>
      <c r="BJ366">
        <v>80.016109999999998</v>
      </c>
      <c r="BK366">
        <v>77.86139</v>
      </c>
      <c r="BL366">
        <v>76.849999999999994</v>
      </c>
      <c r="BM366">
        <v>75.474999999999994</v>
      </c>
      <c r="BN366">
        <v>-2.7955540000000001</v>
      </c>
      <c r="BO366">
        <v>-1.759968</v>
      </c>
      <c r="BP366">
        <v>-1.7042660000000001</v>
      </c>
      <c r="BQ366">
        <v>-1.833901</v>
      </c>
      <c r="BR366">
        <v>-2.3008769999999998</v>
      </c>
      <c r="BS366">
        <v>-2.733177</v>
      </c>
      <c r="BT366">
        <v>-0.8333566</v>
      </c>
      <c r="BU366">
        <v>5.6851839999999996</v>
      </c>
      <c r="BV366">
        <v>0.58912690000000001</v>
      </c>
      <c r="BW366">
        <v>-0.46537109999999998</v>
      </c>
      <c r="BX366">
        <v>-0.7811669</v>
      </c>
      <c r="BY366">
        <v>0.25888129999999998</v>
      </c>
      <c r="BZ366">
        <v>0.48154550000000002</v>
      </c>
      <c r="CA366">
        <v>0.86475290000000005</v>
      </c>
      <c r="CB366">
        <v>2.0801289999999999</v>
      </c>
      <c r="CC366">
        <v>-1.8217030000000001</v>
      </c>
      <c r="CD366">
        <v>-2.659497</v>
      </c>
      <c r="CE366">
        <v>-7.6705209999999999</v>
      </c>
      <c r="CF366">
        <v>-10.263260000000001</v>
      </c>
      <c r="CG366">
        <v>-12.771089999999999</v>
      </c>
      <c r="CH366">
        <v>-12.34802</v>
      </c>
      <c r="CI366">
        <v>-12.355029999999999</v>
      </c>
      <c r="CJ366">
        <v>-11.14302</v>
      </c>
      <c r="CK366">
        <v>-9.346565</v>
      </c>
      <c r="CL366">
        <v>8.8225630000000006</v>
      </c>
      <c r="CM366">
        <v>8.164301</v>
      </c>
      <c r="CN366">
        <v>7.9926880000000002</v>
      </c>
      <c r="CO366">
        <v>6.3392200000000001</v>
      </c>
      <c r="CP366">
        <v>6.251582</v>
      </c>
      <c r="CQ366">
        <v>4.2516129999999999</v>
      </c>
      <c r="CR366">
        <v>3.5452349999999999</v>
      </c>
      <c r="CS366">
        <v>5.8516329999999996</v>
      </c>
      <c r="CT366">
        <v>2.7742209999999998</v>
      </c>
      <c r="CU366">
        <v>2.064425</v>
      </c>
      <c r="CV366">
        <v>0.65275519999999998</v>
      </c>
      <c r="CW366">
        <v>0.55110119999999996</v>
      </c>
      <c r="CX366">
        <v>0.90808480000000003</v>
      </c>
      <c r="CY366">
        <v>2.8986399999999999</v>
      </c>
      <c r="CZ366">
        <v>5.6010970000000002</v>
      </c>
      <c r="DA366">
        <v>19.891690000000001</v>
      </c>
      <c r="DB366">
        <v>19.078710000000001</v>
      </c>
      <c r="DC366">
        <v>19.096979999999999</v>
      </c>
      <c r="DD366">
        <v>28.133600000000001</v>
      </c>
      <c r="DE366">
        <v>31.616530000000001</v>
      </c>
      <c r="DF366">
        <v>30.341370000000001</v>
      </c>
      <c r="DG366">
        <v>26.97711</v>
      </c>
      <c r="DH366">
        <v>24.394020000000001</v>
      </c>
      <c r="DI366">
        <v>31.333089999999999</v>
      </c>
    </row>
    <row r="367" spans="1:113" x14ac:dyDescent="0.25">
      <c r="A367" t="str">
        <f t="shared" si="5"/>
        <v>All_2. Manufacturing_All_All_All_200 kW and above_44080</v>
      </c>
      <c r="B367" t="s">
        <v>155</v>
      </c>
      <c r="C367" t="s">
        <v>171</v>
      </c>
      <c r="D367" t="s">
        <v>2</v>
      </c>
      <c r="E367" t="s">
        <v>37</v>
      </c>
      <c r="F367" t="s">
        <v>2</v>
      </c>
      <c r="G367" t="s">
        <v>2</v>
      </c>
      <c r="H367" t="s">
        <v>2</v>
      </c>
      <c r="I367" t="s">
        <v>39</v>
      </c>
      <c r="J367" s="11">
        <v>44080</v>
      </c>
      <c r="K367">
        <v>15</v>
      </c>
      <c r="L367">
        <v>18</v>
      </c>
      <c r="M367">
        <v>231</v>
      </c>
      <c r="N367">
        <v>0</v>
      </c>
      <c r="O367">
        <v>0</v>
      </c>
      <c r="P367">
        <v>0</v>
      </c>
      <c r="Q367">
        <v>0</v>
      </c>
      <c r="R367">
        <v>178.9691</v>
      </c>
      <c r="S367">
        <v>174.20339999999999</v>
      </c>
      <c r="T367">
        <v>170.3554</v>
      </c>
      <c r="U367">
        <v>167.49</v>
      </c>
      <c r="V367">
        <v>168.92750000000001</v>
      </c>
      <c r="W367">
        <v>169.97139999999999</v>
      </c>
      <c r="X367">
        <v>166.31389999999999</v>
      </c>
      <c r="Y367">
        <v>167.42660000000001</v>
      </c>
      <c r="Z367">
        <v>177.19040000000001</v>
      </c>
      <c r="AA367">
        <v>184.83179999999999</v>
      </c>
      <c r="AB367">
        <v>193.9873</v>
      </c>
      <c r="AC367">
        <v>198.93270000000001</v>
      </c>
      <c r="AD367">
        <v>197.63470000000001</v>
      </c>
      <c r="AE367">
        <v>195.62469999999999</v>
      </c>
      <c r="AF367">
        <v>197.1259</v>
      </c>
      <c r="AG367">
        <v>195.00049999999999</v>
      </c>
      <c r="AH367">
        <v>193.01060000000001</v>
      </c>
      <c r="AI367">
        <v>189.37389999999999</v>
      </c>
      <c r="AJ367">
        <v>183.94300000000001</v>
      </c>
      <c r="AK367">
        <v>183.7526</v>
      </c>
      <c r="AL367">
        <v>176.8399</v>
      </c>
      <c r="AM367">
        <v>176.14609999999999</v>
      </c>
      <c r="AN367">
        <v>171.5119</v>
      </c>
      <c r="AO367">
        <v>172.0111</v>
      </c>
      <c r="AP367">
        <v>75.444199999999995</v>
      </c>
      <c r="AQ367">
        <v>74.273330000000001</v>
      </c>
      <c r="AR367">
        <v>73.157780000000002</v>
      </c>
      <c r="AS367">
        <v>72.961939999999998</v>
      </c>
      <c r="AT367">
        <v>73.96611</v>
      </c>
      <c r="AU367">
        <v>74.063890000000001</v>
      </c>
      <c r="AV367">
        <v>74.53528</v>
      </c>
      <c r="AW367">
        <v>82.575000000000003</v>
      </c>
      <c r="AX367">
        <v>88.320269999999994</v>
      </c>
      <c r="AY367">
        <v>94.275559999999999</v>
      </c>
      <c r="AZ367">
        <v>99.56</v>
      </c>
      <c r="BA367">
        <v>100.91079999999999</v>
      </c>
      <c r="BB367">
        <v>101.89060000000001</v>
      </c>
      <c r="BC367">
        <v>102.32250000000001</v>
      </c>
      <c r="BD367">
        <v>101.57940000000001</v>
      </c>
      <c r="BE367">
        <v>98.567779999999999</v>
      </c>
      <c r="BF367">
        <v>94.344170000000005</v>
      </c>
      <c r="BG367">
        <v>90.295280000000005</v>
      </c>
      <c r="BH367">
        <v>83.4</v>
      </c>
      <c r="BI367">
        <v>79.218609999999998</v>
      </c>
      <c r="BJ367">
        <v>77.094160000000002</v>
      </c>
      <c r="BK367">
        <v>76.020840000000007</v>
      </c>
      <c r="BL367">
        <v>74.96611</v>
      </c>
      <c r="BM367">
        <v>73.730549999999994</v>
      </c>
      <c r="BN367">
        <v>-6.3472020000000002</v>
      </c>
      <c r="BO367">
        <v>-4.6883650000000001</v>
      </c>
      <c r="BP367">
        <v>-2.867461</v>
      </c>
      <c r="BQ367">
        <v>-5.354241</v>
      </c>
      <c r="BR367">
        <v>-6.2704060000000004</v>
      </c>
      <c r="BS367">
        <v>-5.7465109999999999</v>
      </c>
      <c r="BT367">
        <v>1.0326219999999999</v>
      </c>
      <c r="BU367">
        <v>8.8368880000000001</v>
      </c>
      <c r="BV367">
        <v>3.1369950000000002</v>
      </c>
      <c r="BW367">
        <v>0.94574150000000001</v>
      </c>
      <c r="BX367">
        <v>-1.2273210000000001</v>
      </c>
      <c r="BY367">
        <v>-0.40369620000000001</v>
      </c>
      <c r="BZ367">
        <v>1.3269359999999999</v>
      </c>
      <c r="CA367">
        <v>2.7303289999999998</v>
      </c>
      <c r="CB367">
        <v>1.974418</v>
      </c>
      <c r="CC367">
        <v>0.44733319999999999</v>
      </c>
      <c r="CD367">
        <v>1.2892479999999999</v>
      </c>
      <c r="CE367">
        <v>-7.1401050000000001</v>
      </c>
      <c r="CF367">
        <v>-5.4969640000000002</v>
      </c>
      <c r="CG367">
        <v>-5.3724670000000003</v>
      </c>
      <c r="CH367">
        <v>-4.4841369999999996</v>
      </c>
      <c r="CI367">
        <v>-4.9660989999999998</v>
      </c>
      <c r="CJ367">
        <v>-4.284948</v>
      </c>
      <c r="CK367">
        <v>-4.1324730000000001</v>
      </c>
      <c r="CL367">
        <v>14.868399999999999</v>
      </c>
      <c r="CM367">
        <v>15.135400000000001</v>
      </c>
      <c r="CN367">
        <v>14.57565</v>
      </c>
      <c r="CO367">
        <v>13.408770000000001</v>
      </c>
      <c r="CP367">
        <v>11.476509999999999</v>
      </c>
      <c r="CQ367">
        <v>6.5980230000000004</v>
      </c>
      <c r="CR367">
        <v>6.275455</v>
      </c>
      <c r="CS367">
        <v>6.5884090000000004</v>
      </c>
      <c r="CT367">
        <v>4.1969190000000003</v>
      </c>
      <c r="CU367">
        <v>3.5442130000000001</v>
      </c>
      <c r="CV367">
        <v>0.93291449999999998</v>
      </c>
      <c r="CW367">
        <v>0.60427390000000003</v>
      </c>
      <c r="CX367">
        <v>1.4082319999999999</v>
      </c>
      <c r="CY367">
        <v>14.83671</v>
      </c>
      <c r="CZ367">
        <v>19.109349999999999</v>
      </c>
      <c r="DA367">
        <v>28.210819999999998</v>
      </c>
      <c r="DB367">
        <v>29.921230000000001</v>
      </c>
      <c r="DC367">
        <v>27.578980000000001</v>
      </c>
      <c r="DD367">
        <v>25.556930000000001</v>
      </c>
      <c r="DE367">
        <v>23.757999999999999</v>
      </c>
      <c r="DF367">
        <v>22.38477</v>
      </c>
      <c r="DG367">
        <v>21.639949999999999</v>
      </c>
      <c r="DH367">
        <v>21.032070000000001</v>
      </c>
      <c r="DI367">
        <v>19.371500000000001</v>
      </c>
    </row>
    <row r="368" spans="1:113" x14ac:dyDescent="0.25">
      <c r="A368" t="str">
        <f t="shared" si="5"/>
        <v>All_2. Manufacturing_All_All_All_200 kW and above_44081</v>
      </c>
      <c r="B368" t="s">
        <v>155</v>
      </c>
      <c r="C368" t="s">
        <v>171</v>
      </c>
      <c r="D368" t="s">
        <v>2</v>
      </c>
      <c r="E368" t="s">
        <v>37</v>
      </c>
      <c r="F368" t="s">
        <v>2</v>
      </c>
      <c r="G368" t="s">
        <v>2</v>
      </c>
      <c r="H368" t="s">
        <v>2</v>
      </c>
      <c r="I368" t="s">
        <v>39</v>
      </c>
      <c r="J368" s="11">
        <v>44081</v>
      </c>
      <c r="K368">
        <v>15</v>
      </c>
      <c r="L368">
        <v>18</v>
      </c>
      <c r="M368">
        <v>231</v>
      </c>
      <c r="N368">
        <v>0</v>
      </c>
      <c r="O368">
        <v>0</v>
      </c>
      <c r="P368">
        <v>0</v>
      </c>
      <c r="Q368">
        <v>0</v>
      </c>
      <c r="R368">
        <v>170.5059</v>
      </c>
      <c r="S368">
        <v>167.02709999999999</v>
      </c>
      <c r="T368">
        <v>164.81129999999999</v>
      </c>
      <c r="U368">
        <v>165.6994</v>
      </c>
      <c r="V368">
        <v>167.78120000000001</v>
      </c>
      <c r="W368">
        <v>175.45830000000001</v>
      </c>
      <c r="X368">
        <v>177.95419999999999</v>
      </c>
      <c r="Y368">
        <v>172.9091</v>
      </c>
      <c r="Z368">
        <v>180.8502</v>
      </c>
      <c r="AA368">
        <v>179.3409</v>
      </c>
      <c r="AB368">
        <v>186.09110000000001</v>
      </c>
      <c r="AC368">
        <v>190.8331</v>
      </c>
      <c r="AD368">
        <v>191.904</v>
      </c>
      <c r="AE368">
        <v>193.26830000000001</v>
      </c>
      <c r="AF368">
        <v>191.1284</v>
      </c>
      <c r="AG368">
        <v>188.04050000000001</v>
      </c>
      <c r="AH368">
        <v>187.60499999999999</v>
      </c>
      <c r="AI368">
        <v>183.18709999999999</v>
      </c>
      <c r="AJ368">
        <v>176.01419999999999</v>
      </c>
      <c r="AK368">
        <v>172.33320000000001</v>
      </c>
      <c r="AL368">
        <v>166.5821</v>
      </c>
      <c r="AM368">
        <v>166.7816</v>
      </c>
      <c r="AN368">
        <v>167.43450000000001</v>
      </c>
      <c r="AO368">
        <v>167.61109999999999</v>
      </c>
      <c r="AP368">
        <v>72.614699999999999</v>
      </c>
      <c r="AQ368">
        <v>71.489999999999995</v>
      </c>
      <c r="AR368">
        <v>70.542500000000004</v>
      </c>
      <c r="AS368">
        <v>70.083340000000007</v>
      </c>
      <c r="AT368">
        <v>69.341390000000004</v>
      </c>
      <c r="AU368">
        <v>68.416659999999993</v>
      </c>
      <c r="AV368">
        <v>67.52028</v>
      </c>
      <c r="AW368">
        <v>71.684719999999999</v>
      </c>
      <c r="AX368">
        <v>73.061670000000007</v>
      </c>
      <c r="AY368">
        <v>76.206389999999999</v>
      </c>
      <c r="AZ368">
        <v>78.823890000000006</v>
      </c>
      <c r="BA368">
        <v>79.503060000000005</v>
      </c>
      <c r="BB368">
        <v>79.82056</v>
      </c>
      <c r="BC368">
        <v>79.391940000000005</v>
      </c>
      <c r="BD368">
        <v>79.637219999999999</v>
      </c>
      <c r="BE368">
        <v>78.43083</v>
      </c>
      <c r="BF368">
        <v>77.42389</v>
      </c>
      <c r="BG368">
        <v>75.18723</v>
      </c>
      <c r="BH368">
        <v>73.600560000000002</v>
      </c>
      <c r="BI368">
        <v>72.569999999999993</v>
      </c>
      <c r="BJ368">
        <v>71.814719999999994</v>
      </c>
      <c r="BK368">
        <v>71.650279999999995</v>
      </c>
      <c r="BL368">
        <v>71.581389999999999</v>
      </c>
      <c r="BM368">
        <v>71.42</v>
      </c>
      <c r="BN368">
        <v>-5.8123019999999999</v>
      </c>
      <c r="BO368">
        <v>-4.2786720000000003</v>
      </c>
      <c r="BP368">
        <v>-2.6803870000000001</v>
      </c>
      <c r="BQ368">
        <v>-4.220205</v>
      </c>
      <c r="BR368">
        <v>-4.5369979999999996</v>
      </c>
      <c r="BS368">
        <v>-4.5913000000000004</v>
      </c>
      <c r="BT368">
        <v>-1.044038</v>
      </c>
      <c r="BU368">
        <v>4.6520210000000004</v>
      </c>
      <c r="BV368">
        <v>4.1004969999999998</v>
      </c>
      <c r="BW368">
        <v>-1.1824669999999999</v>
      </c>
      <c r="BX368">
        <v>-0.92125449999999998</v>
      </c>
      <c r="BY368">
        <v>0.8125464</v>
      </c>
      <c r="BZ368">
        <v>0.47614289999999998</v>
      </c>
      <c r="CA368">
        <v>1.4025669999999999</v>
      </c>
      <c r="CB368">
        <v>7.1629250000000004</v>
      </c>
      <c r="CC368">
        <v>2.5169009999999998</v>
      </c>
      <c r="CD368">
        <v>2.823061</v>
      </c>
      <c r="CE368">
        <v>0.72410140000000001</v>
      </c>
      <c r="CF368">
        <v>3.1020439999999998</v>
      </c>
      <c r="CG368">
        <v>3.1265350000000001</v>
      </c>
      <c r="CH368">
        <v>3.695897</v>
      </c>
      <c r="CI368">
        <v>5.6255090000000001</v>
      </c>
      <c r="CJ368">
        <v>2.3573439999999999</v>
      </c>
      <c r="CK368">
        <v>-1.379667</v>
      </c>
      <c r="CL368">
        <v>18.520759999999999</v>
      </c>
      <c r="CM368">
        <v>15.854979999999999</v>
      </c>
      <c r="CN368">
        <v>12.84953</v>
      </c>
      <c r="CO368">
        <v>11.08122</v>
      </c>
      <c r="CP368">
        <v>9.5771499999999996</v>
      </c>
      <c r="CQ368">
        <v>6.6290680000000002</v>
      </c>
      <c r="CR368">
        <v>5.6585419999999997</v>
      </c>
      <c r="CS368">
        <v>10.508330000000001</v>
      </c>
      <c r="CT368">
        <v>5.9305519999999996</v>
      </c>
      <c r="CU368">
        <v>6.7816789999999996</v>
      </c>
      <c r="CV368" s="25">
        <v>2.4703379999999999</v>
      </c>
      <c r="CW368" s="25">
        <v>1.8443909999999999</v>
      </c>
      <c r="CX368">
        <v>3.6651060000000002</v>
      </c>
      <c r="CY368">
        <v>11.28837</v>
      </c>
      <c r="CZ368">
        <v>24.873380000000001</v>
      </c>
      <c r="DA368">
        <v>27.296589999999998</v>
      </c>
      <c r="DB368">
        <v>28.667870000000001</v>
      </c>
      <c r="DC368">
        <v>40.862349999999999</v>
      </c>
      <c r="DD368">
        <v>45.41818</v>
      </c>
      <c r="DE368">
        <v>40.974310000000003</v>
      </c>
      <c r="DF368">
        <v>42.258580000000002</v>
      </c>
      <c r="DG368">
        <v>35.934150000000002</v>
      </c>
      <c r="DH368">
        <v>35.715780000000002</v>
      </c>
      <c r="DI368">
        <v>28.900500000000001</v>
      </c>
    </row>
    <row r="369" spans="1:113" x14ac:dyDescent="0.25">
      <c r="A369" t="str">
        <f t="shared" si="5"/>
        <v>All_2. Manufacturing_All_All_All_200 kW and above_44104</v>
      </c>
      <c r="B369" t="s">
        <v>155</v>
      </c>
      <c r="C369" t="s">
        <v>171</v>
      </c>
      <c r="D369" t="s">
        <v>2</v>
      </c>
      <c r="E369" t="s">
        <v>37</v>
      </c>
      <c r="F369" t="s">
        <v>2</v>
      </c>
      <c r="G369" t="s">
        <v>2</v>
      </c>
      <c r="H369" t="s">
        <v>2</v>
      </c>
      <c r="I369" t="s">
        <v>39</v>
      </c>
      <c r="J369" s="11">
        <v>44104</v>
      </c>
      <c r="K369">
        <v>15</v>
      </c>
      <c r="L369">
        <v>18</v>
      </c>
      <c r="M369">
        <v>231</v>
      </c>
      <c r="N369">
        <v>0</v>
      </c>
      <c r="O369">
        <v>0</v>
      </c>
      <c r="P369">
        <v>0</v>
      </c>
      <c r="Q369">
        <v>0</v>
      </c>
      <c r="R369">
        <v>214.18029999999999</v>
      </c>
      <c r="S369">
        <v>205.41390000000001</v>
      </c>
      <c r="T369">
        <v>197.92160000000001</v>
      </c>
      <c r="U369">
        <v>196.2397</v>
      </c>
      <c r="V369">
        <v>203.8552</v>
      </c>
      <c r="W369">
        <v>227.90049999999999</v>
      </c>
      <c r="X369">
        <v>253.8913</v>
      </c>
      <c r="Y369">
        <v>283.2235</v>
      </c>
      <c r="Z369">
        <v>299.49549999999999</v>
      </c>
      <c r="AA369">
        <v>308.92579999999998</v>
      </c>
      <c r="AB369">
        <v>318.24650000000003</v>
      </c>
      <c r="AC369">
        <v>325.71620000000001</v>
      </c>
      <c r="AD369">
        <v>331.54160000000002</v>
      </c>
      <c r="AE369">
        <v>330.4332</v>
      </c>
      <c r="AF369">
        <v>320.73500000000001</v>
      </c>
      <c r="AG369">
        <v>314.96690000000001</v>
      </c>
      <c r="AH369">
        <v>297.49439999999998</v>
      </c>
      <c r="AI369">
        <v>275.45150000000001</v>
      </c>
      <c r="AJ369">
        <v>264.98719999999997</v>
      </c>
      <c r="AK369">
        <v>252.41329999999999</v>
      </c>
      <c r="AL369">
        <v>241.76750000000001</v>
      </c>
      <c r="AM369">
        <v>234.50370000000001</v>
      </c>
      <c r="AN369">
        <v>229.32409999999999</v>
      </c>
      <c r="AO369">
        <v>216.2561</v>
      </c>
      <c r="AP369">
        <v>66.512799999999999</v>
      </c>
      <c r="AQ369">
        <v>66.57056</v>
      </c>
      <c r="AR369">
        <v>66.306659999999994</v>
      </c>
      <c r="AS369">
        <v>67.369159999999994</v>
      </c>
      <c r="AT369">
        <v>67.901660000000007</v>
      </c>
      <c r="AU369">
        <v>68.997219999999999</v>
      </c>
      <c r="AV369">
        <v>69.379450000000006</v>
      </c>
      <c r="AW369">
        <v>75.642780000000002</v>
      </c>
      <c r="AX369">
        <v>83.6</v>
      </c>
      <c r="AY369">
        <v>87.898060000000001</v>
      </c>
      <c r="AZ369">
        <v>93.557779999999994</v>
      </c>
      <c r="BA369">
        <v>94.623050000000006</v>
      </c>
      <c r="BB369">
        <v>93.515559999999994</v>
      </c>
      <c r="BC369">
        <v>92.484999999999999</v>
      </c>
      <c r="BD369">
        <v>93.013890000000004</v>
      </c>
      <c r="BE369">
        <v>95.341669999999993</v>
      </c>
      <c r="BF369">
        <v>93.529439999999994</v>
      </c>
      <c r="BG369">
        <v>86.501670000000004</v>
      </c>
      <c r="BH369">
        <v>82.135000000000005</v>
      </c>
      <c r="BI369">
        <v>79.24973</v>
      </c>
      <c r="BJ369">
        <v>75.913610000000006</v>
      </c>
      <c r="BK369">
        <v>74.824169999999995</v>
      </c>
      <c r="BL369">
        <v>72.291659999999993</v>
      </c>
      <c r="BM369">
        <v>72.03528</v>
      </c>
      <c r="BN369">
        <v>-2.675802</v>
      </c>
      <c r="BO369">
        <v>-1.6483030000000001</v>
      </c>
      <c r="BP369">
        <v>-1.675986</v>
      </c>
      <c r="BQ369">
        <v>-1.5672980000000001</v>
      </c>
      <c r="BR369">
        <v>-2.2542710000000001</v>
      </c>
      <c r="BS369">
        <v>-2.9599259999999998</v>
      </c>
      <c r="BT369">
        <v>5.4457000000000004E-3</v>
      </c>
      <c r="BU369">
        <v>5.8011569999999999</v>
      </c>
      <c r="BV369">
        <v>0.49128169999999999</v>
      </c>
      <c r="BW369">
        <v>-0.32760709999999998</v>
      </c>
      <c r="BX369">
        <v>-0.78908650000000002</v>
      </c>
      <c r="BY369">
        <v>0.22689029999999999</v>
      </c>
      <c r="BZ369">
        <v>0.3967408</v>
      </c>
      <c r="CA369">
        <v>0.61946069999999998</v>
      </c>
      <c r="CB369">
        <v>2.9020540000000001</v>
      </c>
      <c r="CC369">
        <v>-1.6648620000000001</v>
      </c>
      <c r="CD369">
        <v>-2.59748</v>
      </c>
      <c r="CE369">
        <v>-6.2058359999999997</v>
      </c>
      <c r="CF369">
        <v>-6.1315540000000004</v>
      </c>
      <c r="CG369">
        <v>-7.2333949999999998</v>
      </c>
      <c r="CH369">
        <v>-6.125947</v>
      </c>
      <c r="CI369">
        <v>-4.0441320000000003</v>
      </c>
      <c r="CJ369">
        <v>-3.8620420000000002</v>
      </c>
      <c r="CK369">
        <v>-5.3418570000000001</v>
      </c>
      <c r="CL369">
        <v>10.021269999999999</v>
      </c>
      <c r="CM369">
        <v>8.353021</v>
      </c>
      <c r="CN369">
        <v>8.5251350000000006</v>
      </c>
      <c r="CO369">
        <v>6.8247650000000002</v>
      </c>
      <c r="CP369">
        <v>5.6594689999999996</v>
      </c>
      <c r="CQ369">
        <v>4.6552689999999997</v>
      </c>
      <c r="CR369">
        <v>5.9202589999999997</v>
      </c>
      <c r="CS369">
        <v>9.5295559999999995</v>
      </c>
      <c r="CT369">
        <v>2.9650400000000001</v>
      </c>
      <c r="CU369">
        <v>2.9464169999999998</v>
      </c>
      <c r="CV369" s="25">
        <v>0.77562209999999998</v>
      </c>
      <c r="CW369" s="25">
        <v>0.33603660000000002</v>
      </c>
      <c r="CX369" s="25">
        <v>0.9513296</v>
      </c>
      <c r="CY369">
        <v>2.9032279999999999</v>
      </c>
      <c r="CZ369">
        <v>7.0429680000000001</v>
      </c>
      <c r="DA369">
        <v>18.760300000000001</v>
      </c>
      <c r="DB369">
        <v>17.57347</v>
      </c>
      <c r="DC369">
        <v>23.763670000000001</v>
      </c>
      <c r="DD369">
        <v>26.152740000000001</v>
      </c>
      <c r="DE369">
        <v>26.445509999999999</v>
      </c>
      <c r="DF369">
        <v>26.036799999999999</v>
      </c>
      <c r="DG369">
        <v>22.22542</v>
      </c>
      <c r="DH369">
        <v>23.301480000000002</v>
      </c>
      <c r="DI369">
        <v>23.7088</v>
      </c>
    </row>
    <row r="370" spans="1:113" x14ac:dyDescent="0.25">
      <c r="A370" t="str">
        <f t="shared" si="5"/>
        <v>All_2. Manufacturing_All_All_All_200 kW and above_44105</v>
      </c>
      <c r="B370" t="s">
        <v>155</v>
      </c>
      <c r="C370" t="s">
        <v>171</v>
      </c>
      <c r="D370" t="s">
        <v>2</v>
      </c>
      <c r="E370" t="s">
        <v>37</v>
      </c>
      <c r="F370" t="s">
        <v>2</v>
      </c>
      <c r="G370" t="s">
        <v>2</v>
      </c>
      <c r="H370" t="s">
        <v>2</v>
      </c>
      <c r="I370" t="s">
        <v>39</v>
      </c>
      <c r="J370" s="11">
        <v>44105</v>
      </c>
      <c r="K370">
        <v>15</v>
      </c>
      <c r="L370">
        <v>18</v>
      </c>
      <c r="M370">
        <v>231</v>
      </c>
      <c r="N370">
        <v>0</v>
      </c>
      <c r="O370">
        <v>0</v>
      </c>
      <c r="P370">
        <v>0</v>
      </c>
      <c r="Q370">
        <v>0</v>
      </c>
      <c r="R370">
        <v>206.30969999999999</v>
      </c>
      <c r="S370">
        <v>197.95760000000001</v>
      </c>
      <c r="T370">
        <v>191.10980000000001</v>
      </c>
      <c r="U370">
        <v>196.86840000000001</v>
      </c>
      <c r="V370">
        <v>203.33019999999999</v>
      </c>
      <c r="W370">
        <v>228.96639999999999</v>
      </c>
      <c r="X370">
        <v>254.18350000000001</v>
      </c>
      <c r="Y370">
        <v>264.61259999999999</v>
      </c>
      <c r="Z370">
        <v>280.67020000000002</v>
      </c>
      <c r="AA370">
        <v>295.27260000000001</v>
      </c>
      <c r="AB370">
        <v>310.29880000000003</v>
      </c>
      <c r="AC370">
        <v>315.22949999999997</v>
      </c>
      <c r="AD370">
        <v>312.3657</v>
      </c>
      <c r="AE370">
        <v>314.8433</v>
      </c>
      <c r="AF370">
        <v>304.49200000000002</v>
      </c>
      <c r="AG370">
        <v>299.27100000000002</v>
      </c>
      <c r="AH370">
        <v>294.05709999999999</v>
      </c>
      <c r="AI370">
        <v>281.5093</v>
      </c>
      <c r="AJ370">
        <v>271.54739999999998</v>
      </c>
      <c r="AK370">
        <v>259.14350000000002</v>
      </c>
      <c r="AL370">
        <v>247.54150000000001</v>
      </c>
      <c r="AM370">
        <v>247.33320000000001</v>
      </c>
      <c r="AN370">
        <v>237.78739999999999</v>
      </c>
      <c r="AO370">
        <v>225.7062</v>
      </c>
      <c r="AP370">
        <v>71.727800000000002</v>
      </c>
      <c r="AQ370">
        <v>71.046940000000006</v>
      </c>
      <c r="AR370">
        <v>69.732500000000002</v>
      </c>
      <c r="AS370">
        <v>68.640559999999994</v>
      </c>
      <c r="AT370">
        <v>67.191389999999998</v>
      </c>
      <c r="AU370">
        <v>67.318049999999999</v>
      </c>
      <c r="AV370">
        <v>66.878330000000005</v>
      </c>
      <c r="AW370">
        <v>73.950550000000007</v>
      </c>
      <c r="AX370">
        <v>82.492769999999993</v>
      </c>
      <c r="AY370">
        <v>89.932779999999994</v>
      </c>
      <c r="AZ370">
        <v>94.888050000000007</v>
      </c>
      <c r="BA370">
        <v>96.787220000000005</v>
      </c>
      <c r="BB370">
        <v>97.920839999999998</v>
      </c>
      <c r="BC370">
        <v>97.441109999999995</v>
      </c>
      <c r="BD370">
        <v>94.523330000000001</v>
      </c>
      <c r="BE370">
        <v>92.634450000000001</v>
      </c>
      <c r="BF370">
        <v>91.056110000000004</v>
      </c>
      <c r="BG370">
        <v>86.023889999999994</v>
      </c>
      <c r="BH370">
        <v>79.763050000000007</v>
      </c>
      <c r="BI370">
        <v>75.834999999999994</v>
      </c>
      <c r="BJ370">
        <v>73.898060000000001</v>
      </c>
      <c r="BK370">
        <v>73.239170000000001</v>
      </c>
      <c r="BL370">
        <v>70.763339999999999</v>
      </c>
      <c r="BM370">
        <v>68.793329999999997</v>
      </c>
      <c r="BN370">
        <v>-3.1023559999999999</v>
      </c>
      <c r="BO370">
        <v>-2.012934</v>
      </c>
      <c r="BP370">
        <v>-1.8057890000000001</v>
      </c>
      <c r="BQ370">
        <v>-1.916515</v>
      </c>
      <c r="BR370">
        <v>-2.1682410000000001</v>
      </c>
      <c r="BS370">
        <v>-2.5752419999999998</v>
      </c>
      <c r="BT370">
        <v>-0.86977539999999998</v>
      </c>
      <c r="BU370">
        <v>5.4364489999999996</v>
      </c>
      <c r="BV370">
        <v>0.55449040000000005</v>
      </c>
      <c r="BW370">
        <v>-0.27488089999999998</v>
      </c>
      <c r="BX370">
        <v>-0.79430809999999996</v>
      </c>
      <c r="BY370">
        <v>0.1847567</v>
      </c>
      <c r="BZ370">
        <v>0.49942710000000001</v>
      </c>
      <c r="CA370">
        <v>0.84119909999999998</v>
      </c>
      <c r="CB370">
        <v>2.5297459999999998</v>
      </c>
      <c r="CC370">
        <v>-1.51213</v>
      </c>
      <c r="CD370">
        <v>-2.3606919999999998</v>
      </c>
      <c r="CE370">
        <v>-5.6274829999999998</v>
      </c>
      <c r="CF370">
        <v>-4.6023360000000002</v>
      </c>
      <c r="CG370">
        <v>-3.6472359999999999</v>
      </c>
      <c r="CH370">
        <v>-3.50692</v>
      </c>
      <c r="CI370">
        <v>-0.80553520000000001</v>
      </c>
      <c r="CJ370">
        <v>-1.043863</v>
      </c>
      <c r="CK370">
        <v>-2.272713</v>
      </c>
      <c r="CL370">
        <v>7.4446839999999996</v>
      </c>
      <c r="CM370">
        <v>5.8192890000000004</v>
      </c>
      <c r="CN370">
        <v>5.2049409999999998</v>
      </c>
      <c r="CO370">
        <v>4.5614039999999996</v>
      </c>
      <c r="CP370">
        <v>3.6981619999999999</v>
      </c>
      <c r="CQ370">
        <v>3.6551719999999999</v>
      </c>
      <c r="CR370">
        <v>5.1789389999999997</v>
      </c>
      <c r="CS370">
        <v>5.1651680000000004</v>
      </c>
      <c r="CT370">
        <v>2.366295</v>
      </c>
      <c r="CU370">
        <v>2.655078</v>
      </c>
      <c r="CV370" s="25">
        <v>0.74238729999999997</v>
      </c>
      <c r="CW370" s="25">
        <v>0.3939608</v>
      </c>
      <c r="CX370" s="25">
        <v>1.004448</v>
      </c>
      <c r="CY370">
        <v>3.1290749999999998</v>
      </c>
      <c r="CZ370">
        <v>7.0338520000000004</v>
      </c>
      <c r="DA370">
        <v>12.763439999999999</v>
      </c>
      <c r="DB370">
        <v>13.69398</v>
      </c>
      <c r="DC370">
        <v>22.291219999999999</v>
      </c>
      <c r="DD370">
        <v>20.396999999999998</v>
      </c>
      <c r="DE370">
        <v>18.03979</v>
      </c>
      <c r="DF370">
        <v>19.671199999999999</v>
      </c>
      <c r="DG370">
        <v>18.350100000000001</v>
      </c>
      <c r="DH370">
        <v>20.258230000000001</v>
      </c>
      <c r="DI370">
        <v>20.019639999999999</v>
      </c>
    </row>
    <row r="371" spans="1:113" x14ac:dyDescent="0.25">
      <c r="A371" t="str">
        <f t="shared" si="5"/>
        <v>All_3. Wholesale, Transport, other utilities_All_All_All_200 kW and above_44060</v>
      </c>
      <c r="B371" t="s">
        <v>155</v>
      </c>
      <c r="C371" t="s">
        <v>172</v>
      </c>
      <c r="D371" t="s">
        <v>2</v>
      </c>
      <c r="E371" t="s">
        <v>38</v>
      </c>
      <c r="F371" t="s">
        <v>2</v>
      </c>
      <c r="G371" t="s">
        <v>2</v>
      </c>
      <c r="H371" t="s">
        <v>2</v>
      </c>
      <c r="I371" t="s">
        <v>39</v>
      </c>
      <c r="J371" s="11">
        <v>44060</v>
      </c>
      <c r="K371">
        <v>15</v>
      </c>
      <c r="L371">
        <v>18</v>
      </c>
      <c r="M371">
        <v>179</v>
      </c>
      <c r="N371">
        <v>0</v>
      </c>
      <c r="O371">
        <v>0</v>
      </c>
      <c r="P371">
        <v>0</v>
      </c>
      <c r="Q371">
        <v>0</v>
      </c>
      <c r="R371">
        <v>222.51830000000001</v>
      </c>
      <c r="S371">
        <v>209.92740000000001</v>
      </c>
      <c r="T371">
        <v>207.35579999999999</v>
      </c>
      <c r="U371">
        <v>208.84569999999999</v>
      </c>
      <c r="V371">
        <v>195.4562</v>
      </c>
      <c r="W371">
        <v>200.32069999999999</v>
      </c>
      <c r="X371">
        <v>222.42609999999999</v>
      </c>
      <c r="Y371">
        <v>223.8253</v>
      </c>
      <c r="Z371">
        <v>231.0136</v>
      </c>
      <c r="AA371">
        <v>232.9709</v>
      </c>
      <c r="AB371">
        <v>231.63800000000001</v>
      </c>
      <c r="AC371">
        <v>218.6806</v>
      </c>
      <c r="AD371">
        <v>212.79759999999999</v>
      </c>
      <c r="AE371">
        <v>202.1782</v>
      </c>
      <c r="AF371">
        <v>187.83680000000001</v>
      </c>
      <c r="AG371">
        <v>177.04169999999999</v>
      </c>
      <c r="AH371">
        <v>168.45429999999999</v>
      </c>
      <c r="AI371">
        <v>167.62469999999999</v>
      </c>
      <c r="AJ371">
        <v>172.93549999999999</v>
      </c>
      <c r="AK371">
        <v>169.8312</v>
      </c>
      <c r="AL371">
        <v>179.34460000000001</v>
      </c>
      <c r="AM371">
        <v>216.93960000000001</v>
      </c>
      <c r="AN371">
        <v>232.26079999999999</v>
      </c>
      <c r="AO371">
        <v>225.51060000000001</v>
      </c>
      <c r="AP371">
        <v>70.313100000000006</v>
      </c>
      <c r="AQ371">
        <v>70.225740000000002</v>
      </c>
      <c r="AR371">
        <v>69.484949999999998</v>
      </c>
      <c r="AS371">
        <v>69.332239999999999</v>
      </c>
      <c r="AT371">
        <v>70.659970000000001</v>
      </c>
      <c r="AU371">
        <v>71.872860000000003</v>
      </c>
      <c r="AV371">
        <v>72.85342</v>
      </c>
      <c r="AW371">
        <v>76.478039999999993</v>
      </c>
      <c r="AX371">
        <v>78.410629999999998</v>
      </c>
      <c r="AY371">
        <v>79.889430000000004</v>
      </c>
      <c r="AZ371">
        <v>83.441149999999993</v>
      </c>
      <c r="BA371">
        <v>86.859570000000005</v>
      </c>
      <c r="BB371">
        <v>87.790180000000007</v>
      </c>
      <c r="BC371">
        <v>89.608040000000003</v>
      </c>
      <c r="BD371">
        <v>91.063460000000006</v>
      </c>
      <c r="BE371">
        <v>89.880549999999999</v>
      </c>
      <c r="BF371">
        <v>87.746380000000002</v>
      </c>
      <c r="BG371">
        <v>85.48133</v>
      </c>
      <c r="BH371">
        <v>81.288979999999995</v>
      </c>
      <c r="BI371">
        <v>76.739789999999999</v>
      </c>
      <c r="BJ371">
        <v>74.888120000000001</v>
      </c>
      <c r="BK371">
        <v>73.356939999999994</v>
      </c>
      <c r="BL371">
        <v>72.422160000000005</v>
      </c>
      <c r="BM371">
        <v>71.678529999999995</v>
      </c>
      <c r="BN371">
        <v>2.988232</v>
      </c>
      <c r="BO371">
        <v>1.4444710000000001</v>
      </c>
      <c r="BP371">
        <v>-1.8948069999999999</v>
      </c>
      <c r="BQ371">
        <v>-2.5317069999999999</v>
      </c>
      <c r="BR371">
        <v>1.7016260000000001</v>
      </c>
      <c r="BS371">
        <v>3.1474350000000002</v>
      </c>
      <c r="BT371">
        <v>-1.413616</v>
      </c>
      <c r="BU371">
        <v>1.806656</v>
      </c>
      <c r="BV371">
        <v>-5.4191279999999997</v>
      </c>
      <c r="BW371">
        <v>-5.9055900000000001</v>
      </c>
      <c r="BX371">
        <v>-4.8502470000000004</v>
      </c>
      <c r="BY371">
        <v>-0.38107590000000002</v>
      </c>
      <c r="BZ371">
        <v>4.5711639999999996</v>
      </c>
      <c r="CA371">
        <v>13.214650000000001</v>
      </c>
      <c r="CB371">
        <v>13.81678</v>
      </c>
      <c r="CC371">
        <v>10.13871</v>
      </c>
      <c r="CD371">
        <v>5.8884610000000004</v>
      </c>
      <c r="CE371">
        <v>9.1159999999999997</v>
      </c>
      <c r="CF371">
        <v>9.8312109999999997</v>
      </c>
      <c r="CG371">
        <v>10.682309999999999</v>
      </c>
      <c r="CH371">
        <v>8.488963</v>
      </c>
      <c r="CI371">
        <v>-2.055793</v>
      </c>
      <c r="CJ371">
        <v>-4.4617810000000002</v>
      </c>
      <c r="CK371">
        <v>-1.962121</v>
      </c>
      <c r="CL371">
        <v>8.9207319999999992</v>
      </c>
      <c r="CM371">
        <v>8.1883429999999997</v>
      </c>
      <c r="CN371">
        <v>5.2967009999999997</v>
      </c>
      <c r="CO371">
        <v>6.0995860000000004</v>
      </c>
      <c r="CP371">
        <v>10.449540000000001</v>
      </c>
      <c r="CQ371">
        <v>10.895300000000001</v>
      </c>
      <c r="CR371">
        <v>8.3437219999999996</v>
      </c>
      <c r="CS371">
        <v>7.2798660000000002</v>
      </c>
      <c r="CT371">
        <v>10.5627</v>
      </c>
      <c r="CU371">
        <v>18.350020000000001</v>
      </c>
      <c r="CV371" s="25">
        <v>9.6256629999999994</v>
      </c>
      <c r="CW371" s="25">
        <v>4.3284589999999996</v>
      </c>
      <c r="CX371" s="25">
        <v>13.86524</v>
      </c>
      <c r="CY371">
        <v>36.98386</v>
      </c>
      <c r="CZ371">
        <v>76.977819999999994</v>
      </c>
      <c r="DA371">
        <v>79.902919999999995</v>
      </c>
      <c r="DB371">
        <v>67.841210000000004</v>
      </c>
      <c r="DC371">
        <v>75.646690000000007</v>
      </c>
      <c r="DD371">
        <v>57.739890000000003</v>
      </c>
      <c r="DE371">
        <v>42.026890000000002</v>
      </c>
      <c r="DF371">
        <v>30.620889999999999</v>
      </c>
      <c r="DG371">
        <v>37.963909999999998</v>
      </c>
      <c r="DH371">
        <v>47.107059999999997</v>
      </c>
      <c r="DI371">
        <v>40.103960000000001</v>
      </c>
    </row>
    <row r="372" spans="1:113" x14ac:dyDescent="0.25">
      <c r="A372" t="str">
        <f t="shared" si="5"/>
        <v>All_3. Wholesale, Transport, other utilities_All_All_All_200 kW and above_44061</v>
      </c>
      <c r="B372" t="s">
        <v>155</v>
      </c>
      <c r="C372" t="s">
        <v>172</v>
      </c>
      <c r="D372" t="s">
        <v>2</v>
      </c>
      <c r="E372" t="s">
        <v>38</v>
      </c>
      <c r="F372" t="s">
        <v>2</v>
      </c>
      <c r="G372" t="s">
        <v>2</v>
      </c>
      <c r="H372" t="s">
        <v>2</v>
      </c>
      <c r="I372" t="s">
        <v>39</v>
      </c>
      <c r="J372" s="11">
        <v>44061</v>
      </c>
      <c r="K372">
        <v>15</v>
      </c>
      <c r="L372">
        <v>18</v>
      </c>
      <c r="M372">
        <v>179</v>
      </c>
      <c r="N372">
        <v>0</v>
      </c>
      <c r="O372">
        <v>0</v>
      </c>
      <c r="P372">
        <v>0</v>
      </c>
      <c r="Q372">
        <v>0</v>
      </c>
      <c r="R372">
        <v>222.5882</v>
      </c>
      <c r="S372">
        <v>220.36920000000001</v>
      </c>
      <c r="T372">
        <v>204.6224</v>
      </c>
      <c r="U372">
        <v>193.51830000000001</v>
      </c>
      <c r="V372">
        <v>197.30160000000001</v>
      </c>
      <c r="W372">
        <v>198.94550000000001</v>
      </c>
      <c r="X372">
        <v>214.5813</v>
      </c>
      <c r="Y372">
        <v>215.6806</v>
      </c>
      <c r="Z372">
        <v>217.5026</v>
      </c>
      <c r="AA372">
        <v>207.6268</v>
      </c>
      <c r="AB372">
        <v>210.76480000000001</v>
      </c>
      <c r="AC372">
        <v>220.8956</v>
      </c>
      <c r="AD372">
        <v>206.5849</v>
      </c>
      <c r="AE372">
        <v>195.3732</v>
      </c>
      <c r="AF372">
        <v>182.24090000000001</v>
      </c>
      <c r="AG372">
        <v>179.82149999999999</v>
      </c>
      <c r="AH372">
        <v>181.34129999999999</v>
      </c>
      <c r="AI372">
        <v>176.13290000000001</v>
      </c>
      <c r="AJ372">
        <v>176.91589999999999</v>
      </c>
      <c r="AK372">
        <v>172.5471</v>
      </c>
      <c r="AL372">
        <v>175.4666</v>
      </c>
      <c r="AM372">
        <v>217.0643</v>
      </c>
      <c r="AN372">
        <v>241.0309</v>
      </c>
      <c r="AO372">
        <v>228.24090000000001</v>
      </c>
      <c r="AP372">
        <v>71.223399999999998</v>
      </c>
      <c r="AQ372">
        <v>71.351550000000003</v>
      </c>
      <c r="AR372">
        <v>70.978149999999999</v>
      </c>
      <c r="AS372">
        <v>71.578720000000004</v>
      </c>
      <c r="AT372">
        <v>72.603970000000004</v>
      </c>
      <c r="AU372">
        <v>72.738249999999994</v>
      </c>
      <c r="AV372">
        <v>73.734300000000005</v>
      </c>
      <c r="AW372">
        <v>79.02064</v>
      </c>
      <c r="AX372">
        <v>83.78613</v>
      </c>
      <c r="AY372">
        <v>90.250330000000005</v>
      </c>
      <c r="AZ372">
        <v>93.490449999999996</v>
      </c>
      <c r="BA372">
        <v>95.332790000000003</v>
      </c>
      <c r="BB372">
        <v>95.581569999999999</v>
      </c>
      <c r="BC372">
        <v>91.683790000000002</v>
      </c>
      <c r="BD372">
        <v>88.790080000000003</v>
      </c>
      <c r="BE372">
        <v>87.720140000000001</v>
      </c>
      <c r="BF372">
        <v>87.065439999999995</v>
      </c>
      <c r="BG372">
        <v>84.226290000000006</v>
      </c>
      <c r="BH372">
        <v>80.524600000000007</v>
      </c>
      <c r="BI372">
        <v>77.601550000000003</v>
      </c>
      <c r="BJ372">
        <v>75.479140000000001</v>
      </c>
      <c r="BK372">
        <v>74.709590000000006</v>
      </c>
      <c r="BL372">
        <v>74.491330000000005</v>
      </c>
      <c r="BM372">
        <v>73.305220000000006</v>
      </c>
      <c r="BN372">
        <v>-2.903222</v>
      </c>
      <c r="BO372">
        <v>-4.6758829999999998</v>
      </c>
      <c r="BP372">
        <v>3.284341</v>
      </c>
      <c r="BQ372">
        <v>5.1279560000000002</v>
      </c>
      <c r="BR372">
        <v>5.1897710000000004</v>
      </c>
      <c r="BS372">
        <v>-1.9529700000000001E-2</v>
      </c>
      <c r="BT372">
        <v>-3.4774069999999999</v>
      </c>
      <c r="BU372">
        <v>-2.3142420000000001</v>
      </c>
      <c r="BV372">
        <v>-2.7289050000000001</v>
      </c>
      <c r="BW372">
        <v>3.0897410000000001</v>
      </c>
      <c r="BX372">
        <v>-0.6916736</v>
      </c>
      <c r="BY372">
        <v>-2.1408779999999998</v>
      </c>
      <c r="BZ372">
        <v>2.7352449999999999</v>
      </c>
      <c r="CA372">
        <v>13.733689999999999</v>
      </c>
      <c r="CB372">
        <v>19.147259999999999</v>
      </c>
      <c r="CC372">
        <v>11.925840000000001</v>
      </c>
      <c r="CD372">
        <v>4.0797809999999997</v>
      </c>
      <c r="CE372">
        <v>4.6681150000000002</v>
      </c>
      <c r="CF372">
        <v>5.9383549999999996</v>
      </c>
      <c r="CG372">
        <v>5.7121589999999998</v>
      </c>
      <c r="CH372">
        <v>4.9213459999999998</v>
      </c>
      <c r="CI372">
        <v>4.7741199999999999</v>
      </c>
      <c r="CJ372">
        <v>0.1597674</v>
      </c>
      <c r="CK372">
        <v>2.297088</v>
      </c>
      <c r="CL372">
        <v>5.176221</v>
      </c>
      <c r="CM372">
        <v>3.8997009999999999</v>
      </c>
      <c r="CN372">
        <v>3.0664899999999999</v>
      </c>
      <c r="CO372">
        <v>6.9424640000000002</v>
      </c>
      <c r="CP372">
        <v>8.3073530000000009</v>
      </c>
      <c r="CQ372">
        <v>5.4170970000000001</v>
      </c>
      <c r="CR372">
        <v>9.9035010000000003</v>
      </c>
      <c r="CS372">
        <v>5.5001280000000001</v>
      </c>
      <c r="CT372">
        <v>5.0874360000000003</v>
      </c>
      <c r="CU372">
        <v>12.28755</v>
      </c>
      <c r="CV372" s="25">
        <v>7.4454830000000003</v>
      </c>
      <c r="CW372" s="25">
        <v>2.0117319999999999</v>
      </c>
      <c r="CX372" s="25">
        <v>8.611656</v>
      </c>
      <c r="CY372">
        <v>21.31541</v>
      </c>
      <c r="CZ372">
        <v>50.576810000000002</v>
      </c>
      <c r="DA372">
        <v>34.15907</v>
      </c>
      <c r="DB372">
        <v>23.936019999999999</v>
      </c>
      <c r="DC372">
        <v>30.883099999999999</v>
      </c>
      <c r="DD372">
        <v>23.0688</v>
      </c>
      <c r="DE372">
        <v>20.6968</v>
      </c>
      <c r="DF372">
        <v>18.042349999999999</v>
      </c>
      <c r="DG372">
        <v>22.79814</v>
      </c>
      <c r="DH372">
        <v>20.36309</v>
      </c>
      <c r="DI372">
        <v>17.96885</v>
      </c>
    </row>
    <row r="373" spans="1:113" x14ac:dyDescent="0.25">
      <c r="A373" t="str">
        <f t="shared" si="5"/>
        <v>All_3. Wholesale, Transport, other utilities_All_All_All_200 kW and above_44062</v>
      </c>
      <c r="B373" t="s">
        <v>155</v>
      </c>
      <c r="C373" t="s">
        <v>172</v>
      </c>
      <c r="D373" t="s">
        <v>2</v>
      </c>
      <c r="E373" t="s">
        <v>38</v>
      </c>
      <c r="F373" t="s">
        <v>2</v>
      </c>
      <c r="G373" t="s">
        <v>2</v>
      </c>
      <c r="H373" t="s">
        <v>2</v>
      </c>
      <c r="I373" t="s">
        <v>39</v>
      </c>
      <c r="J373" s="11">
        <v>44062</v>
      </c>
      <c r="K373">
        <v>15</v>
      </c>
      <c r="L373">
        <v>18</v>
      </c>
      <c r="M373">
        <v>179</v>
      </c>
      <c r="N373">
        <v>0</v>
      </c>
      <c r="O373">
        <v>0</v>
      </c>
      <c r="P373">
        <v>0</v>
      </c>
      <c r="Q373">
        <v>0</v>
      </c>
      <c r="R373">
        <v>224.00810000000001</v>
      </c>
      <c r="S373">
        <v>217.3048</v>
      </c>
      <c r="T373">
        <v>198.69110000000001</v>
      </c>
      <c r="U373">
        <v>191.7064</v>
      </c>
      <c r="V373">
        <v>196.50030000000001</v>
      </c>
      <c r="W373">
        <v>204.45869999999999</v>
      </c>
      <c r="X373">
        <v>225.28729999999999</v>
      </c>
      <c r="Y373">
        <v>229.84309999999999</v>
      </c>
      <c r="Z373">
        <v>229.47579999999999</v>
      </c>
      <c r="AA373">
        <v>214.63069999999999</v>
      </c>
      <c r="AB373">
        <v>220.0737</v>
      </c>
      <c r="AC373">
        <v>220.81</v>
      </c>
      <c r="AD373">
        <v>232.3306</v>
      </c>
      <c r="AE373">
        <v>210.98920000000001</v>
      </c>
      <c r="AF373">
        <v>194.84100000000001</v>
      </c>
      <c r="AG373">
        <v>187.30600000000001</v>
      </c>
      <c r="AH373">
        <v>184.8561</v>
      </c>
      <c r="AI373">
        <v>183.6765</v>
      </c>
      <c r="AJ373">
        <v>183.54929999999999</v>
      </c>
      <c r="AK373">
        <v>176.71539999999999</v>
      </c>
      <c r="AL373">
        <v>176.18299999999999</v>
      </c>
      <c r="AM373">
        <v>219.2758</v>
      </c>
      <c r="AN373">
        <v>233.3493</v>
      </c>
      <c r="AO373">
        <v>234.12780000000001</v>
      </c>
      <c r="AP373">
        <v>73.308099999999996</v>
      </c>
      <c r="AQ373">
        <v>72.285030000000006</v>
      </c>
      <c r="AR373">
        <v>72.262950000000004</v>
      </c>
      <c r="AS373">
        <v>72.232650000000007</v>
      </c>
      <c r="AT373">
        <v>71.806659999999994</v>
      </c>
      <c r="AU373">
        <v>70.937740000000005</v>
      </c>
      <c r="AV373">
        <v>71.726169999999996</v>
      </c>
      <c r="AW373">
        <v>76.855729999999994</v>
      </c>
      <c r="AX373">
        <v>83.266030000000001</v>
      </c>
      <c r="AY373">
        <v>87.275030000000001</v>
      </c>
      <c r="AZ373">
        <v>88.785030000000006</v>
      </c>
      <c r="BA373">
        <v>90.199610000000007</v>
      </c>
      <c r="BB373">
        <v>89.722769999999997</v>
      </c>
      <c r="BC373">
        <v>89.887020000000007</v>
      </c>
      <c r="BD373">
        <v>89.232870000000005</v>
      </c>
      <c r="BE373">
        <v>88.309730000000002</v>
      </c>
      <c r="BF373">
        <v>87.146349999999998</v>
      </c>
      <c r="BG373">
        <v>85.212230000000005</v>
      </c>
      <c r="BH373">
        <v>80.783709999999999</v>
      </c>
      <c r="BI373">
        <v>76.457400000000007</v>
      </c>
      <c r="BJ373">
        <v>74.729470000000006</v>
      </c>
      <c r="BK373">
        <v>74.093320000000006</v>
      </c>
      <c r="BL373">
        <v>73.107159999999993</v>
      </c>
      <c r="BM373">
        <v>72.587389999999999</v>
      </c>
      <c r="BN373">
        <v>-3.8918430000000002</v>
      </c>
      <c r="BO373">
        <v>-5.5461530000000003</v>
      </c>
      <c r="BP373">
        <v>3.4751020000000001</v>
      </c>
      <c r="BQ373">
        <v>5.9180640000000002</v>
      </c>
      <c r="BR373">
        <v>4.7355650000000002</v>
      </c>
      <c r="BS373">
        <v>0.6463932</v>
      </c>
      <c r="BT373">
        <v>-3.099996</v>
      </c>
      <c r="BU373">
        <v>-2.0345460000000002</v>
      </c>
      <c r="BV373">
        <v>-2.8620359999999998</v>
      </c>
      <c r="BW373">
        <v>2.4031129999999998</v>
      </c>
      <c r="BX373">
        <v>-1.458399</v>
      </c>
      <c r="BY373">
        <v>-2.4192300000000002</v>
      </c>
      <c r="BZ373">
        <v>4.3462969999999999</v>
      </c>
      <c r="CA373">
        <v>13.74253</v>
      </c>
      <c r="CB373">
        <v>19.77535</v>
      </c>
      <c r="CC373">
        <v>12.68702</v>
      </c>
      <c r="CD373">
        <v>4.3537169999999996</v>
      </c>
      <c r="CE373">
        <v>5.4331370000000003</v>
      </c>
      <c r="CF373">
        <v>5.8621600000000003</v>
      </c>
      <c r="CG373">
        <v>5.0867269999999998</v>
      </c>
      <c r="CH373">
        <v>4.6140090000000002</v>
      </c>
      <c r="CI373">
        <v>4.4463759999999999</v>
      </c>
      <c r="CJ373">
        <v>-1.273136</v>
      </c>
      <c r="CK373">
        <v>1.8889560000000001</v>
      </c>
      <c r="CL373">
        <v>8.0952750000000009</v>
      </c>
      <c r="CM373">
        <v>4.3324889999999998</v>
      </c>
      <c r="CN373">
        <v>3.6323189999999999</v>
      </c>
      <c r="CO373">
        <v>8.0475820000000002</v>
      </c>
      <c r="CP373">
        <v>8.4341910000000002</v>
      </c>
      <c r="CQ373">
        <v>6.8447699999999996</v>
      </c>
      <c r="CR373">
        <v>9.5441289999999999</v>
      </c>
      <c r="CS373">
        <v>5.9113819999999997</v>
      </c>
      <c r="CT373">
        <v>5.7174449999999997</v>
      </c>
      <c r="CU373" s="25">
        <v>11.397830000000001</v>
      </c>
      <c r="CV373" s="25">
        <v>7.613334</v>
      </c>
      <c r="CW373" s="25">
        <v>2.2119979999999999</v>
      </c>
      <c r="CX373" s="25">
        <v>10.41132</v>
      </c>
      <c r="CY373">
        <v>24.238759999999999</v>
      </c>
      <c r="CZ373">
        <v>54.852460000000001</v>
      </c>
      <c r="DA373">
        <v>40.218580000000003</v>
      </c>
      <c r="DB373">
        <v>27.3249</v>
      </c>
      <c r="DC373">
        <v>33.48751</v>
      </c>
      <c r="DD373">
        <v>24.347449999999998</v>
      </c>
      <c r="DE373">
        <v>23.628540000000001</v>
      </c>
      <c r="DF373">
        <v>19.80322</v>
      </c>
      <c r="DG373">
        <v>29.840409999999999</v>
      </c>
      <c r="DH373">
        <v>26.748349999999999</v>
      </c>
      <c r="DI373">
        <v>25.26501</v>
      </c>
    </row>
    <row r="374" spans="1:113" x14ac:dyDescent="0.25">
      <c r="A374" t="str">
        <f t="shared" si="5"/>
        <v>All_3. Wholesale, Transport, other utilities_All_All_All_200 kW and above_44063</v>
      </c>
      <c r="B374" t="s">
        <v>155</v>
      </c>
      <c r="C374" t="s">
        <v>172</v>
      </c>
      <c r="D374" t="s">
        <v>2</v>
      </c>
      <c r="E374" t="s">
        <v>38</v>
      </c>
      <c r="F374" t="s">
        <v>2</v>
      </c>
      <c r="G374" t="s">
        <v>2</v>
      </c>
      <c r="H374" t="s">
        <v>2</v>
      </c>
      <c r="I374" t="s">
        <v>39</v>
      </c>
      <c r="J374" s="11">
        <v>44063</v>
      </c>
      <c r="K374">
        <v>15</v>
      </c>
      <c r="L374">
        <v>18</v>
      </c>
      <c r="M374">
        <v>179</v>
      </c>
      <c r="N374">
        <v>0</v>
      </c>
      <c r="O374">
        <v>0</v>
      </c>
      <c r="P374">
        <v>0</v>
      </c>
      <c r="Q374">
        <v>0</v>
      </c>
      <c r="R374">
        <v>228.4513</v>
      </c>
      <c r="S374">
        <v>216.39840000000001</v>
      </c>
      <c r="T374">
        <v>196.53110000000001</v>
      </c>
      <c r="U374">
        <v>191.8426</v>
      </c>
      <c r="V374">
        <v>193.7302</v>
      </c>
      <c r="W374">
        <v>200.7347</v>
      </c>
      <c r="X374">
        <v>213.13579999999999</v>
      </c>
      <c r="Y374">
        <v>217.5213</v>
      </c>
      <c r="Z374">
        <v>210.42779999999999</v>
      </c>
      <c r="AA374">
        <v>207.14429999999999</v>
      </c>
      <c r="AB374">
        <v>214.58240000000001</v>
      </c>
      <c r="AC374">
        <v>218.35560000000001</v>
      </c>
      <c r="AD374">
        <v>214.10910000000001</v>
      </c>
      <c r="AE374">
        <v>194.3245</v>
      </c>
      <c r="AF374">
        <v>174.7774</v>
      </c>
      <c r="AG374">
        <v>171.65039999999999</v>
      </c>
      <c r="AH374">
        <v>171.69980000000001</v>
      </c>
      <c r="AI374">
        <v>172.95869999999999</v>
      </c>
      <c r="AJ374">
        <v>179.86170000000001</v>
      </c>
      <c r="AK374">
        <v>195.7081</v>
      </c>
      <c r="AL374">
        <v>193.61840000000001</v>
      </c>
      <c r="AM374">
        <v>200.86619999999999</v>
      </c>
      <c r="AN374">
        <v>227.82089999999999</v>
      </c>
      <c r="AO374">
        <v>223.85499999999999</v>
      </c>
      <c r="AP374">
        <v>71.812299999999993</v>
      </c>
      <c r="AQ374">
        <v>70.998199999999997</v>
      </c>
      <c r="AR374">
        <v>70.922240000000002</v>
      </c>
      <c r="AS374">
        <v>70.808909999999997</v>
      </c>
      <c r="AT374">
        <v>70.225260000000006</v>
      </c>
      <c r="AU374">
        <v>70.131180000000001</v>
      </c>
      <c r="AV374">
        <v>70.297460000000001</v>
      </c>
      <c r="AW374">
        <v>75.165509999999998</v>
      </c>
      <c r="AX374">
        <v>81.068029999999993</v>
      </c>
      <c r="AY374">
        <v>85.825540000000004</v>
      </c>
      <c r="AZ374">
        <v>87.272090000000006</v>
      </c>
      <c r="BA374">
        <v>88.576549999999997</v>
      </c>
      <c r="BB374">
        <v>89.856160000000003</v>
      </c>
      <c r="BC374">
        <v>91.400959999999998</v>
      </c>
      <c r="BD374">
        <v>91.330600000000004</v>
      </c>
      <c r="BE374">
        <v>88.325969999999998</v>
      </c>
      <c r="BF374">
        <v>83.420820000000006</v>
      </c>
      <c r="BG374">
        <v>79.937989999999999</v>
      </c>
      <c r="BH374">
        <v>77.148420000000002</v>
      </c>
      <c r="BI374">
        <v>74.348560000000006</v>
      </c>
      <c r="BJ374">
        <v>72.290469999999999</v>
      </c>
      <c r="BK374">
        <v>71.678089999999997</v>
      </c>
      <c r="BL374">
        <v>71.633009999999999</v>
      </c>
      <c r="BM374">
        <v>70.616439999999997</v>
      </c>
      <c r="BN374">
        <v>-3.2388319999999999</v>
      </c>
      <c r="BO374">
        <v>-4.7218429999999998</v>
      </c>
      <c r="BP374">
        <v>3.3274710000000001</v>
      </c>
      <c r="BQ374">
        <v>5.8471989999999998</v>
      </c>
      <c r="BR374">
        <v>4.1866630000000002</v>
      </c>
      <c r="BS374">
        <v>0.92054709999999995</v>
      </c>
      <c r="BT374">
        <v>-2.5138500000000001</v>
      </c>
      <c r="BU374">
        <v>-1.6105240000000001</v>
      </c>
      <c r="BV374">
        <v>-3.611729</v>
      </c>
      <c r="BW374">
        <v>1.635802</v>
      </c>
      <c r="BX374">
        <v>-2.250054</v>
      </c>
      <c r="BY374">
        <v>-2.55402</v>
      </c>
      <c r="BZ374">
        <v>4.3934550000000003</v>
      </c>
      <c r="CA374">
        <v>13.756819999999999</v>
      </c>
      <c r="CB374">
        <v>20.54072</v>
      </c>
      <c r="CC374">
        <v>11.705819999999999</v>
      </c>
      <c r="CD374">
        <v>1.9364520000000001</v>
      </c>
      <c r="CE374">
        <v>2.6059990000000002</v>
      </c>
      <c r="CF374">
        <v>4.7266899999999996</v>
      </c>
      <c r="CG374">
        <v>4.4084409999999998</v>
      </c>
      <c r="CH374">
        <v>3.99918</v>
      </c>
      <c r="CI374">
        <v>3.592298</v>
      </c>
      <c r="CJ374">
        <v>-2.3383669999999999</v>
      </c>
      <c r="CK374">
        <v>1.320057</v>
      </c>
      <c r="CL374">
        <v>5.4390179999999999</v>
      </c>
      <c r="CM374">
        <v>4.2169489999999996</v>
      </c>
      <c r="CN374">
        <v>3.2675269999999998</v>
      </c>
      <c r="CO374">
        <v>7.3563549999999998</v>
      </c>
      <c r="CP374">
        <v>6.6615960000000003</v>
      </c>
      <c r="CQ374">
        <v>5.9002350000000003</v>
      </c>
      <c r="CR374">
        <v>7.9791930000000004</v>
      </c>
      <c r="CS374">
        <v>5.5949109999999997</v>
      </c>
      <c r="CT374">
        <v>5.5052149999999997</v>
      </c>
      <c r="CU374" s="25">
        <v>12.153729999999999</v>
      </c>
      <c r="CV374" s="25">
        <v>8.8792059999999999</v>
      </c>
      <c r="CW374" s="25">
        <v>2.253638</v>
      </c>
      <c r="CX374" s="25">
        <v>10.531180000000001</v>
      </c>
      <c r="CY374">
        <v>20.25395</v>
      </c>
      <c r="CZ374">
        <v>46.595120000000001</v>
      </c>
      <c r="DA374">
        <v>36.508940000000003</v>
      </c>
      <c r="DB374">
        <v>28.805669999999999</v>
      </c>
      <c r="DC374">
        <v>35.734859999999998</v>
      </c>
      <c r="DD374">
        <v>25.147459999999999</v>
      </c>
      <c r="DE374">
        <v>23.815670000000001</v>
      </c>
      <c r="DF374">
        <v>20.046379999999999</v>
      </c>
      <c r="DG374">
        <v>27.447890000000001</v>
      </c>
      <c r="DH374">
        <v>21.74606</v>
      </c>
      <c r="DI374">
        <v>20.402550000000002</v>
      </c>
    </row>
    <row r="375" spans="1:113" x14ac:dyDescent="0.25">
      <c r="A375" t="str">
        <f t="shared" si="5"/>
        <v>All_3. Wholesale, Transport, other utilities_All_All_All_200 kW and above_44079</v>
      </c>
      <c r="B375" t="s">
        <v>155</v>
      </c>
      <c r="C375" t="s">
        <v>172</v>
      </c>
      <c r="D375" t="s">
        <v>2</v>
      </c>
      <c r="E375" t="s">
        <v>38</v>
      </c>
      <c r="F375" t="s">
        <v>2</v>
      </c>
      <c r="G375" t="s">
        <v>2</v>
      </c>
      <c r="H375" t="s">
        <v>2</v>
      </c>
      <c r="I375" t="s">
        <v>39</v>
      </c>
      <c r="J375" s="11">
        <v>44079</v>
      </c>
      <c r="K375">
        <v>15</v>
      </c>
      <c r="L375">
        <v>18</v>
      </c>
      <c r="M375">
        <v>179</v>
      </c>
      <c r="N375">
        <v>0</v>
      </c>
      <c r="O375">
        <v>0</v>
      </c>
      <c r="P375">
        <v>0</v>
      </c>
      <c r="Q375">
        <v>0</v>
      </c>
      <c r="R375">
        <v>227.30690000000001</v>
      </c>
      <c r="S375">
        <v>226.25579999999999</v>
      </c>
      <c r="T375">
        <v>215.3</v>
      </c>
      <c r="U375">
        <v>204.66159999999999</v>
      </c>
      <c r="V375">
        <v>195.8603</v>
      </c>
      <c r="W375">
        <v>192.3622</v>
      </c>
      <c r="X375">
        <v>199.25479999999999</v>
      </c>
      <c r="Y375">
        <v>188.2748</v>
      </c>
      <c r="Z375">
        <v>190.32859999999999</v>
      </c>
      <c r="AA375">
        <v>184.5222</v>
      </c>
      <c r="AB375">
        <v>191.1575</v>
      </c>
      <c r="AC375">
        <v>178.11089999999999</v>
      </c>
      <c r="AD375">
        <v>178.4391</v>
      </c>
      <c r="AE375">
        <v>171.0806</v>
      </c>
      <c r="AF375">
        <v>157.852</v>
      </c>
      <c r="AG375">
        <v>156.95699999999999</v>
      </c>
      <c r="AH375">
        <v>156.79259999999999</v>
      </c>
      <c r="AI375">
        <v>158.48419999999999</v>
      </c>
      <c r="AJ375">
        <v>155.12260000000001</v>
      </c>
      <c r="AK375">
        <v>156.46950000000001</v>
      </c>
      <c r="AL375">
        <v>154.31360000000001</v>
      </c>
      <c r="AM375">
        <v>189.4999</v>
      </c>
      <c r="AN375">
        <v>215.71850000000001</v>
      </c>
      <c r="AO375">
        <v>211.964</v>
      </c>
      <c r="AP375">
        <v>69.574799999999996</v>
      </c>
      <c r="AQ375">
        <v>69.283370000000005</v>
      </c>
      <c r="AR375">
        <v>68.517809999999997</v>
      </c>
      <c r="AS375">
        <v>67.838220000000007</v>
      </c>
      <c r="AT375">
        <v>68.924800000000005</v>
      </c>
      <c r="AU375">
        <v>70.078450000000004</v>
      </c>
      <c r="AV375">
        <v>69.228020000000001</v>
      </c>
      <c r="AW375">
        <v>76.922060000000002</v>
      </c>
      <c r="AX375">
        <v>85.659850000000006</v>
      </c>
      <c r="AY375">
        <v>93.150890000000004</v>
      </c>
      <c r="AZ375">
        <v>97.46754</v>
      </c>
      <c r="BA375">
        <v>98.181929999999994</v>
      </c>
      <c r="BB375">
        <v>100.3844</v>
      </c>
      <c r="BC375">
        <v>101.1777</v>
      </c>
      <c r="BD375">
        <v>100.6904</v>
      </c>
      <c r="BE375">
        <v>100.392</v>
      </c>
      <c r="BF375">
        <v>97.541309999999996</v>
      </c>
      <c r="BG375">
        <v>93.170839999999998</v>
      </c>
      <c r="BH375">
        <v>87.973749999999995</v>
      </c>
      <c r="BI375">
        <v>84.051590000000004</v>
      </c>
      <c r="BJ375">
        <v>81.060540000000003</v>
      </c>
      <c r="BK375">
        <v>78.559719999999999</v>
      </c>
      <c r="BL375">
        <v>75.890619999999998</v>
      </c>
      <c r="BM375">
        <v>75.4011</v>
      </c>
      <c r="BN375">
        <v>-2.572613</v>
      </c>
      <c r="BO375">
        <v>-4.1663750000000004</v>
      </c>
      <c r="BP375">
        <v>3.160927</v>
      </c>
      <c r="BQ375">
        <v>3.406444</v>
      </c>
      <c r="BR375">
        <v>2.255404</v>
      </c>
      <c r="BS375">
        <v>1.4700690000000001</v>
      </c>
      <c r="BT375">
        <v>-1.644655</v>
      </c>
      <c r="BU375">
        <v>-1.8258430000000001</v>
      </c>
      <c r="BV375">
        <v>-2.595056</v>
      </c>
      <c r="BW375">
        <v>2.9072360000000002</v>
      </c>
      <c r="BX375">
        <v>1.5576100000000001E-2</v>
      </c>
      <c r="BY375">
        <v>-2.025055</v>
      </c>
      <c r="BZ375">
        <v>1.8423160000000001</v>
      </c>
      <c r="CA375">
        <v>13.95898</v>
      </c>
      <c r="CB375">
        <v>25.118919999999999</v>
      </c>
      <c r="CC375">
        <v>18.695340000000002</v>
      </c>
      <c r="CD375">
        <v>9.6579510000000006</v>
      </c>
      <c r="CE375">
        <v>10.13626</v>
      </c>
      <c r="CF375">
        <v>8.9689689999999995</v>
      </c>
      <c r="CG375">
        <v>9.0905670000000001</v>
      </c>
      <c r="CH375">
        <v>7.658061</v>
      </c>
      <c r="CI375">
        <v>7.7386590000000002</v>
      </c>
      <c r="CJ375">
        <v>4.8910169999999997</v>
      </c>
      <c r="CK375">
        <v>4.4161739999999998</v>
      </c>
      <c r="CL375">
        <v>4.7288540000000001</v>
      </c>
      <c r="CM375">
        <v>4.1574419999999996</v>
      </c>
      <c r="CN375">
        <v>3.3288549999999999</v>
      </c>
      <c r="CO375">
        <v>5.1886559999999999</v>
      </c>
      <c r="CP375">
        <v>7.9150960000000001</v>
      </c>
      <c r="CQ375">
        <v>10.560739999999999</v>
      </c>
      <c r="CR375">
        <v>8.3582009999999993</v>
      </c>
      <c r="CS375">
        <v>6.1170970000000002</v>
      </c>
      <c r="CT375">
        <v>9.0654570000000003</v>
      </c>
      <c r="CU375">
        <v>14.56634</v>
      </c>
      <c r="CV375" s="25">
        <v>8.6964889999999997</v>
      </c>
      <c r="CW375" s="25">
        <v>2.7709260000000002</v>
      </c>
      <c r="CX375" s="25">
        <v>11.558859999999999</v>
      </c>
      <c r="CY375">
        <v>37.479500000000002</v>
      </c>
      <c r="CZ375">
        <v>68.059939999999997</v>
      </c>
      <c r="DA375">
        <v>65.787440000000004</v>
      </c>
      <c r="DB375">
        <v>62.985120000000002</v>
      </c>
      <c r="DC375">
        <v>71.973380000000006</v>
      </c>
      <c r="DD375">
        <v>50.858989999999999</v>
      </c>
      <c r="DE375">
        <v>40.027940000000001</v>
      </c>
      <c r="DF375">
        <v>37.79354</v>
      </c>
      <c r="DG375">
        <v>37.965290000000003</v>
      </c>
      <c r="DH375">
        <v>46.481909999999999</v>
      </c>
      <c r="DI375">
        <v>43.898119999999999</v>
      </c>
    </row>
    <row r="376" spans="1:113" x14ac:dyDescent="0.25">
      <c r="A376" t="str">
        <f t="shared" si="5"/>
        <v>All_3. Wholesale, Transport, other utilities_All_All_All_200 kW and above_44080</v>
      </c>
      <c r="B376" t="s">
        <v>155</v>
      </c>
      <c r="C376" t="s">
        <v>172</v>
      </c>
      <c r="D376" t="s">
        <v>2</v>
      </c>
      <c r="E376" t="s">
        <v>38</v>
      </c>
      <c r="F376" t="s">
        <v>2</v>
      </c>
      <c r="G376" t="s">
        <v>2</v>
      </c>
      <c r="H376" t="s">
        <v>2</v>
      </c>
      <c r="I376" t="s">
        <v>39</v>
      </c>
      <c r="J376" s="11">
        <v>44080</v>
      </c>
      <c r="K376">
        <v>15</v>
      </c>
      <c r="L376">
        <v>18</v>
      </c>
      <c r="M376">
        <v>179</v>
      </c>
      <c r="N376">
        <v>0</v>
      </c>
      <c r="O376">
        <v>0</v>
      </c>
      <c r="P376">
        <v>0</v>
      </c>
      <c r="Q376">
        <v>0</v>
      </c>
      <c r="R376">
        <v>202.8485</v>
      </c>
      <c r="S376">
        <v>201.8211</v>
      </c>
      <c r="T376">
        <v>194.9692</v>
      </c>
      <c r="U376">
        <v>185.1052</v>
      </c>
      <c r="V376">
        <v>175.97020000000001</v>
      </c>
      <c r="W376">
        <v>174.01939999999999</v>
      </c>
      <c r="X376">
        <v>178.1585</v>
      </c>
      <c r="Y376">
        <v>169.41739999999999</v>
      </c>
      <c r="Z376">
        <v>166.2996</v>
      </c>
      <c r="AA376">
        <v>177.30709999999999</v>
      </c>
      <c r="AB376">
        <v>177.0566</v>
      </c>
      <c r="AC376">
        <v>174.1251</v>
      </c>
      <c r="AD376">
        <v>170.24440000000001</v>
      </c>
      <c r="AE376">
        <v>163.62379999999999</v>
      </c>
      <c r="AF376">
        <v>163.76660000000001</v>
      </c>
      <c r="AG376">
        <v>160.24160000000001</v>
      </c>
      <c r="AH376">
        <v>155.5992</v>
      </c>
      <c r="AI376">
        <v>154.84129999999999</v>
      </c>
      <c r="AJ376">
        <v>155.22389999999999</v>
      </c>
      <c r="AK376">
        <v>145.56190000000001</v>
      </c>
      <c r="AL376">
        <v>143.60849999999999</v>
      </c>
      <c r="AM376">
        <v>175.3125</v>
      </c>
      <c r="AN376">
        <v>192.7758</v>
      </c>
      <c r="AO376">
        <v>200.80950000000001</v>
      </c>
      <c r="AP376">
        <v>74.7423</v>
      </c>
      <c r="AQ376">
        <v>73.870670000000004</v>
      </c>
      <c r="AR376">
        <v>72.39143</v>
      </c>
      <c r="AS376">
        <v>72.241249999999994</v>
      </c>
      <c r="AT376">
        <v>72.739819999999995</v>
      </c>
      <c r="AU376">
        <v>73.105720000000005</v>
      </c>
      <c r="AV376">
        <v>72.684269999999998</v>
      </c>
      <c r="AW376">
        <v>82.44068</v>
      </c>
      <c r="AX376">
        <v>91.643780000000007</v>
      </c>
      <c r="AY376">
        <v>98.87321</v>
      </c>
      <c r="AZ376">
        <v>102.5076</v>
      </c>
      <c r="BA376">
        <v>104.38979999999999</v>
      </c>
      <c r="BB376">
        <v>104.5005</v>
      </c>
      <c r="BC376">
        <v>105.17019999999999</v>
      </c>
      <c r="BD376">
        <v>104.6349</v>
      </c>
      <c r="BE376">
        <v>101.8678</v>
      </c>
      <c r="BF376">
        <v>98.211439999999996</v>
      </c>
      <c r="BG376">
        <v>93.949839999999995</v>
      </c>
      <c r="BH376">
        <v>86.266480000000001</v>
      </c>
      <c r="BI376">
        <v>81.046809999999994</v>
      </c>
      <c r="BJ376">
        <v>78.754069999999999</v>
      </c>
      <c r="BK376">
        <v>76.628910000000005</v>
      </c>
      <c r="BL376">
        <v>75.068179999999998</v>
      </c>
      <c r="BM376">
        <v>73.521870000000007</v>
      </c>
      <c r="BN376">
        <v>-0.68305579999999999</v>
      </c>
      <c r="BO376">
        <v>-2.5018549999999999</v>
      </c>
      <c r="BP376">
        <v>-0.85315399999999997</v>
      </c>
      <c r="BQ376">
        <v>3.889637</v>
      </c>
      <c r="BR376">
        <v>9.6587329999999998</v>
      </c>
      <c r="BS376">
        <v>1.5391360000000001</v>
      </c>
      <c r="BT376">
        <v>-3.0139930000000001</v>
      </c>
      <c r="BU376">
        <v>-0.71164450000000001</v>
      </c>
      <c r="BV376">
        <v>-0.26768789999999998</v>
      </c>
      <c r="BW376">
        <v>-0.5673648</v>
      </c>
      <c r="BX376">
        <v>6.1061999999999998E-2</v>
      </c>
      <c r="BY376">
        <v>0.50032549999999998</v>
      </c>
      <c r="BZ376">
        <v>-6.1083100000000001E-2</v>
      </c>
      <c r="CA376">
        <v>13.57231</v>
      </c>
      <c r="CB376">
        <v>21.3689</v>
      </c>
      <c r="CC376">
        <v>17.894829999999999</v>
      </c>
      <c r="CD376">
        <v>11.777380000000001</v>
      </c>
      <c r="CE376">
        <v>13.7103</v>
      </c>
      <c r="CF376">
        <v>11.769640000000001</v>
      </c>
      <c r="CG376">
        <v>12.83596</v>
      </c>
      <c r="CH376">
        <v>10.040290000000001</v>
      </c>
      <c r="CI376">
        <v>0.53090210000000004</v>
      </c>
      <c r="CJ376">
        <v>-0.51632999999999996</v>
      </c>
      <c r="CK376">
        <v>-0.37123119999999998</v>
      </c>
      <c r="CL376">
        <v>14.30514</v>
      </c>
      <c r="CM376">
        <v>8.5989199999999997</v>
      </c>
      <c r="CN376">
        <v>5.9935929999999997</v>
      </c>
      <c r="CO376">
        <v>12.37973</v>
      </c>
      <c r="CP376">
        <v>19.027550000000002</v>
      </c>
      <c r="CQ376">
        <v>19.967220000000001</v>
      </c>
      <c r="CR376">
        <v>11.01918</v>
      </c>
      <c r="CS376">
        <v>13.5017</v>
      </c>
      <c r="CT376">
        <v>14.10867</v>
      </c>
      <c r="CU376">
        <v>17.076080000000001</v>
      </c>
      <c r="CV376" s="25">
        <v>10.41427</v>
      </c>
      <c r="CW376" s="25">
        <v>3.031946</v>
      </c>
      <c r="CX376" s="25">
        <v>14.415459999999999</v>
      </c>
      <c r="CY376">
        <v>31.2211</v>
      </c>
      <c r="CZ376">
        <v>117.6284</v>
      </c>
      <c r="DA376">
        <v>121.8236</v>
      </c>
      <c r="DB376">
        <v>94.114829999999998</v>
      </c>
      <c r="DC376">
        <v>72.722530000000006</v>
      </c>
      <c r="DD376">
        <v>52.214889999999997</v>
      </c>
      <c r="DE376">
        <v>50.773809999999997</v>
      </c>
      <c r="DF376">
        <v>46.462060000000001</v>
      </c>
      <c r="DG376">
        <v>65.354839999999996</v>
      </c>
      <c r="DH376">
        <v>70.506739999999994</v>
      </c>
      <c r="DI376">
        <v>64.402029999999996</v>
      </c>
    </row>
    <row r="377" spans="1:113" x14ac:dyDescent="0.25">
      <c r="A377" t="str">
        <f t="shared" si="5"/>
        <v>All_3. Wholesale, Transport, other utilities_All_All_All_200 kW and above_44081</v>
      </c>
      <c r="B377" t="s">
        <v>155</v>
      </c>
      <c r="C377" t="s">
        <v>172</v>
      </c>
      <c r="D377" t="s">
        <v>2</v>
      </c>
      <c r="E377" t="s">
        <v>38</v>
      </c>
      <c r="F377" t="s">
        <v>2</v>
      </c>
      <c r="G377" t="s">
        <v>2</v>
      </c>
      <c r="H377" t="s">
        <v>2</v>
      </c>
      <c r="I377" t="s">
        <v>39</v>
      </c>
      <c r="J377" s="11">
        <v>44081</v>
      </c>
      <c r="K377">
        <v>15</v>
      </c>
      <c r="L377">
        <v>18</v>
      </c>
      <c r="M377">
        <v>179</v>
      </c>
      <c r="N377">
        <v>0</v>
      </c>
      <c r="O377">
        <v>0</v>
      </c>
      <c r="P377">
        <v>0</v>
      </c>
      <c r="Q377">
        <v>0</v>
      </c>
      <c r="R377">
        <v>201.1893</v>
      </c>
      <c r="S377">
        <v>195.58449999999999</v>
      </c>
      <c r="T377">
        <v>194.89089999999999</v>
      </c>
      <c r="U377">
        <v>190.2225</v>
      </c>
      <c r="V377">
        <v>181.0403</v>
      </c>
      <c r="W377">
        <v>177.8364</v>
      </c>
      <c r="X377">
        <v>181.8638</v>
      </c>
      <c r="Y377">
        <v>172.29660000000001</v>
      </c>
      <c r="Z377">
        <v>169.9752</v>
      </c>
      <c r="AA377">
        <v>171.40440000000001</v>
      </c>
      <c r="AB377">
        <v>184.6371</v>
      </c>
      <c r="AC377">
        <v>181.7073</v>
      </c>
      <c r="AD377">
        <v>179.488</v>
      </c>
      <c r="AE377">
        <v>173.3861</v>
      </c>
      <c r="AF377">
        <v>159.6112</v>
      </c>
      <c r="AG377">
        <v>162.78980000000001</v>
      </c>
      <c r="AH377">
        <v>162.47219999999999</v>
      </c>
      <c r="AI377">
        <v>159.02959999999999</v>
      </c>
      <c r="AJ377">
        <v>155.41990000000001</v>
      </c>
      <c r="AK377">
        <v>154.70320000000001</v>
      </c>
      <c r="AL377">
        <v>146.79839999999999</v>
      </c>
      <c r="AM377">
        <v>175.9239</v>
      </c>
      <c r="AN377">
        <v>190.8185</v>
      </c>
      <c r="AO377">
        <v>205.92910000000001</v>
      </c>
      <c r="AP377">
        <v>72.007800000000003</v>
      </c>
      <c r="AQ377">
        <v>70.450109999999995</v>
      </c>
      <c r="AR377">
        <v>70.105710000000002</v>
      </c>
      <c r="AS377">
        <v>69.013229999999993</v>
      </c>
      <c r="AT377">
        <v>68.462590000000006</v>
      </c>
      <c r="AU377">
        <v>67.165840000000003</v>
      </c>
      <c r="AV377">
        <v>66.655950000000004</v>
      </c>
      <c r="AW377">
        <v>72.925830000000005</v>
      </c>
      <c r="AX377">
        <v>77.840050000000005</v>
      </c>
      <c r="AY377">
        <v>82.028580000000005</v>
      </c>
      <c r="AZ377">
        <v>83.976150000000004</v>
      </c>
      <c r="BA377">
        <v>84.429230000000004</v>
      </c>
      <c r="BB377">
        <v>84.502989999999997</v>
      </c>
      <c r="BC377">
        <v>83.624859999999998</v>
      </c>
      <c r="BD377">
        <v>82.853080000000006</v>
      </c>
      <c r="BE377">
        <v>80.796520000000001</v>
      </c>
      <c r="BF377">
        <v>79.794269999999997</v>
      </c>
      <c r="BG377">
        <v>76.537310000000005</v>
      </c>
      <c r="BH377">
        <v>74.124120000000005</v>
      </c>
      <c r="BI377">
        <v>71.754059999999996</v>
      </c>
      <c r="BJ377">
        <v>71.318690000000004</v>
      </c>
      <c r="BK377">
        <v>69.855639999999994</v>
      </c>
      <c r="BL377">
        <v>69.729159999999993</v>
      </c>
      <c r="BM377">
        <v>68.994110000000006</v>
      </c>
      <c r="BN377">
        <v>1.591242</v>
      </c>
      <c r="BO377">
        <v>-0.16758590000000001</v>
      </c>
      <c r="BP377">
        <v>-1.222469</v>
      </c>
      <c r="BQ377">
        <v>-0.81254890000000002</v>
      </c>
      <c r="BR377">
        <v>2.5025369999999998</v>
      </c>
      <c r="BS377">
        <v>3.9894820000000002</v>
      </c>
      <c r="BT377">
        <v>8.3290000000000003E-2</v>
      </c>
      <c r="BU377">
        <v>2.288351</v>
      </c>
      <c r="BV377">
        <v>-6.2754469999999998</v>
      </c>
      <c r="BW377">
        <v>-6.2648890000000002</v>
      </c>
      <c r="BX377">
        <v>-5.4277410000000001</v>
      </c>
      <c r="BY377">
        <v>-0.73421409999999998</v>
      </c>
      <c r="BZ377">
        <v>6.3866949999999996</v>
      </c>
      <c r="CA377">
        <v>13.03267</v>
      </c>
      <c r="CB377">
        <v>9.5595300000000005</v>
      </c>
      <c r="CC377">
        <v>5.5564980000000004</v>
      </c>
      <c r="CD377">
        <v>2.3260079999999999</v>
      </c>
      <c r="CE377">
        <v>4.5874269999999999</v>
      </c>
      <c r="CF377">
        <v>7.2612079999999999</v>
      </c>
      <c r="CG377">
        <v>8.6415810000000004</v>
      </c>
      <c r="CH377">
        <v>7.1214789999999999</v>
      </c>
      <c r="CI377">
        <v>-2.8772519999999999</v>
      </c>
      <c r="CJ377">
        <v>-6.0656299999999996</v>
      </c>
      <c r="CK377">
        <v>-2.2206999999999999</v>
      </c>
      <c r="CL377">
        <v>62.254809999999999</v>
      </c>
      <c r="CM377">
        <v>12.61218</v>
      </c>
      <c r="CN377">
        <v>16.16122</v>
      </c>
      <c r="CO377">
        <v>25.379349999999999</v>
      </c>
      <c r="CP377">
        <v>52.008369999999999</v>
      </c>
      <c r="CQ377">
        <v>33.318669999999997</v>
      </c>
      <c r="CR377">
        <v>47.974020000000003</v>
      </c>
      <c r="CS377">
        <v>46.575800000000001</v>
      </c>
      <c r="CT377">
        <v>58.894849999999998</v>
      </c>
      <c r="CU377">
        <v>87.418959999999998</v>
      </c>
      <c r="CV377" s="25">
        <v>21.994330000000001</v>
      </c>
      <c r="CW377" s="25">
        <v>12.37555</v>
      </c>
      <c r="CX377" s="25">
        <v>29.229690000000002</v>
      </c>
      <c r="CY377">
        <v>153.0702</v>
      </c>
      <c r="CZ377">
        <v>170.2998</v>
      </c>
      <c r="DA377">
        <v>141.73859999999999</v>
      </c>
      <c r="DB377">
        <v>146.27670000000001</v>
      </c>
      <c r="DC377">
        <v>201.98259999999999</v>
      </c>
      <c r="DD377">
        <v>189.13810000000001</v>
      </c>
      <c r="DE377">
        <v>128.8914</v>
      </c>
      <c r="DF377">
        <v>73.29316</v>
      </c>
      <c r="DG377">
        <v>93.501609999999999</v>
      </c>
      <c r="DH377">
        <v>123.5341</v>
      </c>
      <c r="DI377">
        <v>103.3002</v>
      </c>
    </row>
    <row r="378" spans="1:113" x14ac:dyDescent="0.25">
      <c r="A378" t="str">
        <f t="shared" si="5"/>
        <v>All_3. Wholesale, Transport, other utilities_All_All_All_200 kW and above_44104</v>
      </c>
      <c r="B378" t="s">
        <v>155</v>
      </c>
      <c r="C378" t="s">
        <v>172</v>
      </c>
      <c r="D378" t="s">
        <v>2</v>
      </c>
      <c r="E378" t="s">
        <v>38</v>
      </c>
      <c r="F378" t="s">
        <v>2</v>
      </c>
      <c r="G378" t="s">
        <v>2</v>
      </c>
      <c r="H378" t="s">
        <v>2</v>
      </c>
      <c r="I378" t="s">
        <v>39</v>
      </c>
      <c r="J378" s="11">
        <v>44104</v>
      </c>
      <c r="K378">
        <v>15</v>
      </c>
      <c r="L378">
        <v>18</v>
      </c>
      <c r="M378">
        <v>179</v>
      </c>
      <c r="N378">
        <v>0</v>
      </c>
      <c r="O378">
        <v>0</v>
      </c>
      <c r="P378">
        <v>0</v>
      </c>
      <c r="Q378">
        <v>0</v>
      </c>
      <c r="R378">
        <v>210.6634</v>
      </c>
      <c r="S378">
        <v>209.2037</v>
      </c>
      <c r="T378">
        <v>197.2123</v>
      </c>
      <c r="U378">
        <v>196.1489</v>
      </c>
      <c r="V378">
        <v>191.4393</v>
      </c>
      <c r="W378">
        <v>189.17349999999999</v>
      </c>
      <c r="X378">
        <v>207.76910000000001</v>
      </c>
      <c r="Y378">
        <v>207.976</v>
      </c>
      <c r="Z378">
        <v>205.12090000000001</v>
      </c>
      <c r="AA378">
        <v>196.27019999999999</v>
      </c>
      <c r="AB378">
        <v>211.83940000000001</v>
      </c>
      <c r="AC378">
        <v>217.49199999999999</v>
      </c>
      <c r="AD378">
        <v>204.78039999999999</v>
      </c>
      <c r="AE378">
        <v>176.97839999999999</v>
      </c>
      <c r="AF378">
        <v>167.4273</v>
      </c>
      <c r="AG378">
        <v>168.58250000000001</v>
      </c>
      <c r="AH378">
        <v>168.3158</v>
      </c>
      <c r="AI378">
        <v>174.4854</v>
      </c>
      <c r="AJ378">
        <v>185.47300000000001</v>
      </c>
      <c r="AK378">
        <v>188.9436</v>
      </c>
      <c r="AL378">
        <v>183.03960000000001</v>
      </c>
      <c r="AM378">
        <v>202.47620000000001</v>
      </c>
      <c r="AN378">
        <v>210.33959999999999</v>
      </c>
      <c r="AO378">
        <v>218.036</v>
      </c>
      <c r="AP378">
        <v>65.369100000000003</v>
      </c>
      <c r="AQ378">
        <v>64.9756</v>
      </c>
      <c r="AR378">
        <v>64.368849999999995</v>
      </c>
      <c r="AS378">
        <v>64.5351</v>
      </c>
      <c r="AT378">
        <v>64.535799999999995</v>
      </c>
      <c r="AU378">
        <v>65.365780000000001</v>
      </c>
      <c r="AV378">
        <v>66.095089999999999</v>
      </c>
      <c r="AW378">
        <v>73.659970000000001</v>
      </c>
      <c r="AX378">
        <v>84.304699999999997</v>
      </c>
      <c r="AY378">
        <v>91.690359999999998</v>
      </c>
      <c r="AZ378">
        <v>96.878640000000004</v>
      </c>
      <c r="BA378">
        <v>97.492230000000006</v>
      </c>
      <c r="BB378">
        <v>97.495900000000006</v>
      </c>
      <c r="BC378">
        <v>96.589079999999996</v>
      </c>
      <c r="BD378">
        <v>96.724329999999995</v>
      </c>
      <c r="BE378">
        <v>97.248199999999997</v>
      </c>
      <c r="BF378">
        <v>95.147930000000002</v>
      </c>
      <c r="BG378">
        <v>89.678690000000003</v>
      </c>
      <c r="BH378">
        <v>82.411730000000006</v>
      </c>
      <c r="BI378">
        <v>76.966239999999999</v>
      </c>
      <c r="BJ378">
        <v>75.937610000000006</v>
      </c>
      <c r="BK378">
        <v>73.177760000000006</v>
      </c>
      <c r="BL378">
        <v>70.286990000000003</v>
      </c>
      <c r="BM378">
        <v>69.135850000000005</v>
      </c>
      <c r="BN378">
        <v>-1.2426729999999999</v>
      </c>
      <c r="BO378">
        <v>-3.180831</v>
      </c>
      <c r="BP378">
        <v>2.9679790000000001</v>
      </c>
      <c r="BQ378">
        <v>1.842374</v>
      </c>
      <c r="BR378">
        <v>1.290778</v>
      </c>
      <c r="BS378">
        <v>1.215883</v>
      </c>
      <c r="BT378">
        <v>-2.391896</v>
      </c>
      <c r="BU378">
        <v>-1.825893</v>
      </c>
      <c r="BV378">
        <v>-1.9844040000000001</v>
      </c>
      <c r="BW378">
        <v>3.0205380000000002</v>
      </c>
      <c r="BX378">
        <v>0.29197040000000002</v>
      </c>
      <c r="BY378">
        <v>-1.9724839999999999</v>
      </c>
      <c r="BZ378">
        <v>2.2246459999999999</v>
      </c>
      <c r="CA378">
        <v>13.856249999999999</v>
      </c>
      <c r="CB378">
        <v>23.859850000000002</v>
      </c>
      <c r="CC378">
        <v>18.56053</v>
      </c>
      <c r="CD378">
        <v>9.4204550000000005</v>
      </c>
      <c r="CE378">
        <v>8.4831699999999994</v>
      </c>
      <c r="CF378">
        <v>7.5998840000000003</v>
      </c>
      <c r="CG378">
        <v>7.2407190000000003</v>
      </c>
      <c r="CH378">
        <v>5.8740309999999996</v>
      </c>
      <c r="CI378">
        <v>5.5881790000000002</v>
      </c>
      <c r="CJ378">
        <v>-0.1575648</v>
      </c>
      <c r="CK378">
        <v>2.2925399999999998</v>
      </c>
      <c r="CL378">
        <v>3.4937939999999998</v>
      </c>
      <c r="CM378">
        <v>4.2025860000000002</v>
      </c>
      <c r="CN378">
        <v>3.2691300000000001</v>
      </c>
      <c r="CO378">
        <v>4.4290190000000003</v>
      </c>
      <c r="CP378">
        <v>5.1726260000000002</v>
      </c>
      <c r="CQ378">
        <v>6.4853019999999999</v>
      </c>
      <c r="CR378">
        <v>9.4619959999999992</v>
      </c>
      <c r="CS378">
        <v>4.9867850000000002</v>
      </c>
      <c r="CT378">
        <v>6.2052800000000001</v>
      </c>
      <c r="CU378">
        <v>12.06574</v>
      </c>
      <c r="CV378" s="25">
        <v>6.0873299999999997</v>
      </c>
      <c r="CW378" s="25">
        <v>1.8552770000000001</v>
      </c>
      <c r="CX378" s="25">
        <v>9.0769549999999999</v>
      </c>
      <c r="CY378">
        <v>21.207709999999999</v>
      </c>
      <c r="CZ378">
        <v>45.367579999999997</v>
      </c>
      <c r="DA378">
        <v>30.62622</v>
      </c>
      <c r="DB378">
        <v>21.995989999999999</v>
      </c>
      <c r="DC378">
        <v>26.287970000000001</v>
      </c>
      <c r="DD378">
        <v>21.477989999999998</v>
      </c>
      <c r="DE378">
        <v>20.439450000000001</v>
      </c>
      <c r="DF378">
        <v>19.466180000000001</v>
      </c>
      <c r="DG378">
        <v>13.00319</v>
      </c>
      <c r="DH378">
        <v>14.510770000000001</v>
      </c>
      <c r="DI378">
        <v>14.15451</v>
      </c>
    </row>
    <row r="379" spans="1:113" x14ac:dyDescent="0.25">
      <c r="A379" t="str">
        <f t="shared" si="5"/>
        <v>All_3. Wholesale, Transport, other utilities_All_All_All_200 kW and above_44105</v>
      </c>
      <c r="B379" t="s">
        <v>155</v>
      </c>
      <c r="C379" t="s">
        <v>172</v>
      </c>
      <c r="D379" t="s">
        <v>2</v>
      </c>
      <c r="E379" t="s">
        <v>38</v>
      </c>
      <c r="F379" t="s">
        <v>2</v>
      </c>
      <c r="G379" t="s">
        <v>2</v>
      </c>
      <c r="H379" t="s">
        <v>2</v>
      </c>
      <c r="I379" t="s">
        <v>39</v>
      </c>
      <c r="J379" s="11">
        <v>44105</v>
      </c>
      <c r="K379">
        <v>15</v>
      </c>
      <c r="L379">
        <v>18</v>
      </c>
      <c r="M379">
        <v>179</v>
      </c>
      <c r="N379">
        <v>0</v>
      </c>
      <c r="O379">
        <v>0</v>
      </c>
      <c r="P379">
        <v>0</v>
      </c>
      <c r="Q379">
        <v>0</v>
      </c>
      <c r="R379">
        <v>221.6052</v>
      </c>
      <c r="S379">
        <v>210.2353</v>
      </c>
      <c r="T379">
        <v>203.233</v>
      </c>
      <c r="U379">
        <v>199.24799999999999</v>
      </c>
      <c r="V379">
        <v>195.8905</v>
      </c>
      <c r="W379">
        <v>192.81039999999999</v>
      </c>
      <c r="X379">
        <v>202.1317</v>
      </c>
      <c r="Y379">
        <v>199.05369999999999</v>
      </c>
      <c r="Z379">
        <v>198.1328</v>
      </c>
      <c r="AA379">
        <v>208.26499999999999</v>
      </c>
      <c r="AB379">
        <v>208.18369999999999</v>
      </c>
      <c r="AC379">
        <v>210.02070000000001</v>
      </c>
      <c r="AD379">
        <v>208.3827</v>
      </c>
      <c r="AE379">
        <v>192.51400000000001</v>
      </c>
      <c r="AF379">
        <v>171.9067</v>
      </c>
      <c r="AG379">
        <v>162.60990000000001</v>
      </c>
      <c r="AH379">
        <v>164.11199999999999</v>
      </c>
      <c r="AI379">
        <v>175.22149999999999</v>
      </c>
      <c r="AJ379">
        <v>179.4391</v>
      </c>
      <c r="AK379">
        <v>181.02940000000001</v>
      </c>
      <c r="AL379">
        <v>178.25960000000001</v>
      </c>
      <c r="AM379">
        <v>198.06440000000001</v>
      </c>
      <c r="AN379">
        <v>199.55439999999999</v>
      </c>
      <c r="AO379">
        <v>188.74039999999999</v>
      </c>
      <c r="AP379">
        <v>68.773300000000006</v>
      </c>
      <c r="AQ379">
        <v>68.349940000000004</v>
      </c>
      <c r="AR379">
        <v>66.841660000000005</v>
      </c>
      <c r="AS379">
        <v>65.634860000000003</v>
      </c>
      <c r="AT379">
        <v>64.055090000000007</v>
      </c>
      <c r="AU379">
        <v>64.764020000000002</v>
      </c>
      <c r="AV379">
        <v>63.858260000000001</v>
      </c>
      <c r="AW379">
        <v>71.751999999999995</v>
      </c>
      <c r="AX379">
        <v>82.229889999999997</v>
      </c>
      <c r="AY379">
        <v>90.457149999999999</v>
      </c>
      <c r="AZ379">
        <v>95.641360000000006</v>
      </c>
      <c r="BA379">
        <v>97.911500000000004</v>
      </c>
      <c r="BB379">
        <v>98.858310000000003</v>
      </c>
      <c r="BC379">
        <v>98.847149999999999</v>
      </c>
      <c r="BD379">
        <v>96.848349999999996</v>
      </c>
      <c r="BE379">
        <v>94.979060000000004</v>
      </c>
      <c r="BF379">
        <v>93.304100000000005</v>
      </c>
      <c r="BG379">
        <v>87.915120000000002</v>
      </c>
      <c r="BH379">
        <v>79.957440000000005</v>
      </c>
      <c r="BI379">
        <v>74.642669999999995</v>
      </c>
      <c r="BJ379">
        <v>72.586309999999997</v>
      </c>
      <c r="BK379">
        <v>71.21987</v>
      </c>
      <c r="BL379">
        <v>68.405180000000001</v>
      </c>
      <c r="BM379">
        <v>66.250020000000006</v>
      </c>
      <c r="BN379">
        <v>-3.5355349999999999</v>
      </c>
      <c r="BO379">
        <v>-5.2097790000000002</v>
      </c>
      <c r="BP379">
        <v>3.2931319999999999</v>
      </c>
      <c r="BQ379">
        <v>3.6065749999999999</v>
      </c>
      <c r="BR379">
        <v>0.41730040000000002</v>
      </c>
      <c r="BS379">
        <v>1.9900819999999999</v>
      </c>
      <c r="BT379">
        <v>-1.2596849999999999</v>
      </c>
      <c r="BU379">
        <v>-1.4849190000000001</v>
      </c>
      <c r="BV379">
        <v>-2.4836209999999999</v>
      </c>
      <c r="BW379">
        <v>3.4041929999999998</v>
      </c>
      <c r="BX379">
        <v>0.39104870000000003</v>
      </c>
      <c r="BY379">
        <v>-1.891508</v>
      </c>
      <c r="BZ379">
        <v>1.3083629999999999</v>
      </c>
      <c r="CA379">
        <v>13.938470000000001</v>
      </c>
      <c r="CB379">
        <v>24.124770000000002</v>
      </c>
      <c r="CC379">
        <v>16.84121</v>
      </c>
      <c r="CD379">
        <v>8.0210070000000009</v>
      </c>
      <c r="CE379">
        <v>7.5645020000000001</v>
      </c>
      <c r="CF379">
        <v>6.5802500000000004</v>
      </c>
      <c r="CG379">
        <v>5.5691769999999998</v>
      </c>
      <c r="CH379">
        <v>4.769196</v>
      </c>
      <c r="CI379">
        <v>4.3735290000000004</v>
      </c>
      <c r="CJ379">
        <v>-2.186922</v>
      </c>
      <c r="CK379">
        <v>1.1827259999999999</v>
      </c>
      <c r="CL379">
        <v>4.0110409999999996</v>
      </c>
      <c r="CM379">
        <v>5.0539069999999997</v>
      </c>
      <c r="CN379">
        <v>2.631243</v>
      </c>
      <c r="CO379">
        <v>6.2974920000000001</v>
      </c>
      <c r="CP379">
        <v>7.1308350000000003</v>
      </c>
      <c r="CQ379">
        <v>10.523199999999999</v>
      </c>
      <c r="CR379">
        <v>7.5271400000000002</v>
      </c>
      <c r="CS379">
        <v>7.0562930000000001</v>
      </c>
      <c r="CT379">
        <v>7.2154049999999996</v>
      </c>
      <c r="CU379" s="25">
        <v>12.203670000000001</v>
      </c>
      <c r="CV379" s="25">
        <v>6.4402689999999998</v>
      </c>
      <c r="CW379" s="25">
        <v>3.085445</v>
      </c>
      <c r="CX379" s="25">
        <v>9.3608569999999993</v>
      </c>
      <c r="CY379">
        <v>25.898050000000001</v>
      </c>
      <c r="CZ379">
        <v>59.247630000000001</v>
      </c>
      <c r="DA379">
        <v>40.264969999999998</v>
      </c>
      <c r="DB379">
        <v>30.228549999999998</v>
      </c>
      <c r="DC379">
        <v>29.995539999999998</v>
      </c>
      <c r="DD379">
        <v>24.195820000000001</v>
      </c>
      <c r="DE379">
        <v>22.047889999999999</v>
      </c>
      <c r="DF379">
        <v>21.954280000000001</v>
      </c>
      <c r="DG379">
        <v>18.96247</v>
      </c>
      <c r="DH379">
        <v>18.173089999999998</v>
      </c>
      <c r="DI379">
        <v>19.27683</v>
      </c>
    </row>
    <row r="380" spans="1:113" x14ac:dyDescent="0.25">
      <c r="A380" t="str">
        <f t="shared" si="5"/>
        <v>All_4. Retail stores_All_All_All_200 kW and above_44060</v>
      </c>
      <c r="B380" t="s">
        <v>155</v>
      </c>
      <c r="C380" t="s">
        <v>173</v>
      </c>
      <c r="D380" t="s">
        <v>2</v>
      </c>
      <c r="E380" t="s">
        <v>40</v>
      </c>
      <c r="F380" t="s">
        <v>2</v>
      </c>
      <c r="G380" t="s">
        <v>2</v>
      </c>
      <c r="H380" t="s">
        <v>2</v>
      </c>
      <c r="I380" t="s">
        <v>39</v>
      </c>
      <c r="J380" s="11">
        <v>44060</v>
      </c>
      <c r="K380">
        <v>15</v>
      </c>
      <c r="L380">
        <v>18</v>
      </c>
      <c r="M380">
        <v>98</v>
      </c>
      <c r="N380">
        <v>0</v>
      </c>
      <c r="O380">
        <v>0</v>
      </c>
      <c r="P380">
        <v>0</v>
      </c>
      <c r="Q380">
        <v>0</v>
      </c>
      <c r="R380">
        <v>108.8404</v>
      </c>
      <c r="S380">
        <v>108.908</v>
      </c>
      <c r="T380">
        <v>108.7208</v>
      </c>
      <c r="U380">
        <v>109.29859999999999</v>
      </c>
      <c r="V380">
        <v>115.0716</v>
      </c>
      <c r="W380">
        <v>122.3484</v>
      </c>
      <c r="X380">
        <v>140.13470000000001</v>
      </c>
      <c r="Y380">
        <v>160.81290000000001</v>
      </c>
      <c r="Z380">
        <v>171.34</v>
      </c>
      <c r="AA380">
        <v>180.65649999999999</v>
      </c>
      <c r="AB380">
        <v>188.6249</v>
      </c>
      <c r="AC380">
        <v>197.26669999999999</v>
      </c>
      <c r="AD380">
        <v>201.41200000000001</v>
      </c>
      <c r="AE380">
        <v>204.9502</v>
      </c>
      <c r="AF380">
        <v>205.7424</v>
      </c>
      <c r="AG380">
        <v>206.13759999999999</v>
      </c>
      <c r="AH380">
        <v>195.65450000000001</v>
      </c>
      <c r="AI380">
        <v>187.2261</v>
      </c>
      <c r="AJ380">
        <v>178.85669999999999</v>
      </c>
      <c r="AK380">
        <v>172.0137</v>
      </c>
      <c r="AL380">
        <v>159.0206</v>
      </c>
      <c r="AM380">
        <v>140.2039</v>
      </c>
      <c r="AN380">
        <v>127.1498</v>
      </c>
      <c r="AO380">
        <v>118.66840000000001</v>
      </c>
      <c r="AP380">
        <v>72.268199999999993</v>
      </c>
      <c r="AQ380">
        <v>71.210589999999996</v>
      </c>
      <c r="AR380">
        <v>69.87415</v>
      </c>
      <c r="AS380">
        <v>70.234660000000005</v>
      </c>
      <c r="AT380">
        <v>70.759839999999997</v>
      </c>
      <c r="AU380">
        <v>71.767899999999997</v>
      </c>
      <c r="AV380">
        <v>72.379800000000003</v>
      </c>
      <c r="AW380">
        <v>73.767650000000003</v>
      </c>
      <c r="AX380">
        <v>75.217759999999998</v>
      </c>
      <c r="AY380">
        <v>77.330380000000005</v>
      </c>
      <c r="AZ380">
        <v>81.28192</v>
      </c>
      <c r="BA380">
        <v>85.074839999999995</v>
      </c>
      <c r="BB380">
        <v>86.253069999999994</v>
      </c>
      <c r="BC380">
        <v>87.563370000000006</v>
      </c>
      <c r="BD380">
        <v>88.55986</v>
      </c>
      <c r="BE380">
        <v>87.22166</v>
      </c>
      <c r="BF380">
        <v>85.505499999999998</v>
      </c>
      <c r="BG380">
        <v>83.706440000000001</v>
      </c>
      <c r="BH380">
        <v>79.09581</v>
      </c>
      <c r="BI380">
        <v>75.690020000000004</v>
      </c>
      <c r="BJ380">
        <v>74.081379999999996</v>
      </c>
      <c r="BK380">
        <v>73.435280000000006</v>
      </c>
      <c r="BL380">
        <v>72.932879999999997</v>
      </c>
      <c r="BM380">
        <v>72.413989999999998</v>
      </c>
      <c r="BN380">
        <v>-3.7495880000000001</v>
      </c>
      <c r="BO380">
        <v>-3.080838</v>
      </c>
      <c r="BP380">
        <v>-1.9820519999999999</v>
      </c>
      <c r="BQ380">
        <v>-2.4194689999999999</v>
      </c>
      <c r="BR380">
        <v>-2.666264</v>
      </c>
      <c r="BS380">
        <v>-1.2423200000000001</v>
      </c>
      <c r="BT380">
        <v>0.68904189999999998</v>
      </c>
      <c r="BU380">
        <v>0.26086999999999999</v>
      </c>
      <c r="BV380">
        <v>1.845343</v>
      </c>
      <c r="BW380">
        <v>4.0837680000000001</v>
      </c>
      <c r="BX380">
        <v>0.56551890000000005</v>
      </c>
      <c r="BY380">
        <v>-8.8172899999999998E-2</v>
      </c>
      <c r="BZ380">
        <v>0.29698180000000002</v>
      </c>
      <c r="CA380">
        <v>1.8588469999999999</v>
      </c>
      <c r="CB380">
        <v>2.7716919999999998</v>
      </c>
      <c r="CC380">
        <v>1.8573189999999999</v>
      </c>
      <c r="CD380">
        <v>3.733921</v>
      </c>
      <c r="CE380">
        <v>3.3736389999999998</v>
      </c>
      <c r="CF380">
        <v>4.3014799999999997</v>
      </c>
      <c r="CG380">
        <v>3.1962570000000001</v>
      </c>
      <c r="CH380">
        <v>-1.6871080000000001</v>
      </c>
      <c r="CI380">
        <v>-3.4462579999999998</v>
      </c>
      <c r="CJ380">
        <v>-2.8973260000000001</v>
      </c>
      <c r="CK380">
        <v>-2.5690089999999999</v>
      </c>
      <c r="CL380">
        <v>5.471203</v>
      </c>
      <c r="CM380">
        <v>4.2776500000000004</v>
      </c>
      <c r="CN380">
        <v>4.0805439999999997</v>
      </c>
      <c r="CO380">
        <v>3.6865960000000002</v>
      </c>
      <c r="CP380">
        <v>3.432839</v>
      </c>
      <c r="CQ380">
        <v>3.1715230000000001</v>
      </c>
      <c r="CR380">
        <v>1.5460229999999999</v>
      </c>
      <c r="CS380">
        <v>4.1354629999999997</v>
      </c>
      <c r="CT380">
        <v>3.7050429999999999</v>
      </c>
      <c r="CU380">
        <v>4.9341489999999997</v>
      </c>
      <c r="CV380" s="25">
        <v>0.4883419</v>
      </c>
      <c r="CW380" s="25">
        <v>0.2016763</v>
      </c>
      <c r="CX380" s="25">
        <v>0.35627540000000002</v>
      </c>
      <c r="CY380">
        <v>1.2127140000000001</v>
      </c>
      <c r="CZ380">
        <v>1.9865740000000001</v>
      </c>
      <c r="DA380">
        <v>3.0231140000000001</v>
      </c>
      <c r="DB380">
        <v>6.0292750000000002</v>
      </c>
      <c r="DC380">
        <v>10.01938</v>
      </c>
      <c r="DD380">
        <v>12.09679</v>
      </c>
      <c r="DE380">
        <v>6.5423220000000004</v>
      </c>
      <c r="DF380">
        <v>4.9533060000000004</v>
      </c>
      <c r="DG380">
        <v>6.6526940000000003</v>
      </c>
      <c r="DH380">
        <v>5.925128</v>
      </c>
      <c r="DI380">
        <v>5.5080460000000002</v>
      </c>
    </row>
    <row r="381" spans="1:113" x14ac:dyDescent="0.25">
      <c r="A381" t="str">
        <f t="shared" ref="A381:A442" si="6">D381&amp;"_"&amp;E381&amp;"_"&amp;F381&amp;"_"&amp;G381&amp;"_"&amp;H381&amp;"_"&amp;I381&amp;"_"&amp;J381</f>
        <v>All_4. Retail stores_All_All_All_200 kW and above_44061</v>
      </c>
      <c r="B381" t="s">
        <v>155</v>
      </c>
      <c r="C381" t="s">
        <v>173</v>
      </c>
      <c r="D381" t="s">
        <v>2</v>
      </c>
      <c r="E381" t="s">
        <v>40</v>
      </c>
      <c r="F381" t="s">
        <v>2</v>
      </c>
      <c r="G381" t="s">
        <v>2</v>
      </c>
      <c r="H381" t="s">
        <v>2</v>
      </c>
      <c r="I381" t="s">
        <v>39</v>
      </c>
      <c r="J381" s="11">
        <v>44061</v>
      </c>
      <c r="K381">
        <v>15</v>
      </c>
      <c r="L381">
        <v>18</v>
      </c>
      <c r="M381">
        <v>98</v>
      </c>
      <c r="N381">
        <v>0</v>
      </c>
      <c r="O381">
        <v>0</v>
      </c>
      <c r="P381">
        <v>0</v>
      </c>
      <c r="Q381">
        <v>0</v>
      </c>
      <c r="R381">
        <v>117.208</v>
      </c>
      <c r="S381">
        <v>114.669</v>
      </c>
      <c r="T381">
        <v>113.5155</v>
      </c>
      <c r="U381">
        <v>113.4359</v>
      </c>
      <c r="V381">
        <v>117.32729999999999</v>
      </c>
      <c r="W381">
        <v>126.7914</v>
      </c>
      <c r="X381">
        <v>145.13650000000001</v>
      </c>
      <c r="Y381">
        <v>163.55549999999999</v>
      </c>
      <c r="Z381">
        <v>179.37649999999999</v>
      </c>
      <c r="AA381">
        <v>194.2414</v>
      </c>
      <c r="AB381">
        <v>206.28370000000001</v>
      </c>
      <c r="AC381">
        <v>217.48140000000001</v>
      </c>
      <c r="AD381">
        <v>217.4171</v>
      </c>
      <c r="AE381">
        <v>217.3561</v>
      </c>
      <c r="AF381">
        <v>209.929</v>
      </c>
      <c r="AG381">
        <v>206.35919999999999</v>
      </c>
      <c r="AH381">
        <v>198.63</v>
      </c>
      <c r="AI381">
        <v>190.0359</v>
      </c>
      <c r="AJ381">
        <v>179.92689999999999</v>
      </c>
      <c r="AK381">
        <v>173.75919999999999</v>
      </c>
      <c r="AL381">
        <v>164.6514</v>
      </c>
      <c r="AM381">
        <v>142.60980000000001</v>
      </c>
      <c r="AN381">
        <v>131.06100000000001</v>
      </c>
      <c r="AO381">
        <v>123.0241</v>
      </c>
      <c r="AP381">
        <v>72.182400000000001</v>
      </c>
      <c r="AQ381">
        <v>71.889129999999994</v>
      </c>
      <c r="AR381">
        <v>71.838589999999996</v>
      </c>
      <c r="AS381">
        <v>71.825519999999997</v>
      </c>
      <c r="AT381">
        <v>72.22175</v>
      </c>
      <c r="AU381">
        <v>73.13064</v>
      </c>
      <c r="AV381">
        <v>73.119079999999997</v>
      </c>
      <c r="AW381">
        <v>77.111109999999996</v>
      </c>
      <c r="AX381">
        <v>80.874309999999994</v>
      </c>
      <c r="AY381">
        <v>86.595410000000001</v>
      </c>
      <c r="AZ381">
        <v>89.941090000000003</v>
      </c>
      <c r="BA381">
        <v>93.319310000000002</v>
      </c>
      <c r="BB381">
        <v>92.811419999999998</v>
      </c>
      <c r="BC381">
        <v>86.204130000000006</v>
      </c>
      <c r="BD381">
        <v>85.038659999999993</v>
      </c>
      <c r="BE381">
        <v>85.390240000000006</v>
      </c>
      <c r="BF381">
        <v>85.347679999999997</v>
      </c>
      <c r="BG381">
        <v>82.479749999999996</v>
      </c>
      <c r="BH381">
        <v>79.355490000000003</v>
      </c>
      <c r="BI381">
        <v>76.775790000000001</v>
      </c>
      <c r="BJ381">
        <v>75.139809999999997</v>
      </c>
      <c r="BK381">
        <v>74.444839999999999</v>
      </c>
      <c r="BL381">
        <v>74.076120000000003</v>
      </c>
      <c r="BM381">
        <v>73.133430000000004</v>
      </c>
      <c r="BN381">
        <v>-3.1138270000000001</v>
      </c>
      <c r="BO381">
        <v>-2.2198989999999998</v>
      </c>
      <c r="BP381">
        <v>-1.4994460000000001</v>
      </c>
      <c r="BQ381">
        <v>-1.439953</v>
      </c>
      <c r="BR381">
        <v>-0.43705959999999999</v>
      </c>
      <c r="BS381">
        <v>-0.61463869999999998</v>
      </c>
      <c r="BT381">
        <v>0.58547689999999997</v>
      </c>
      <c r="BU381">
        <v>-1.6997000000000002E-2</v>
      </c>
      <c r="BV381">
        <v>1.2407170000000001</v>
      </c>
      <c r="BW381">
        <v>1.0607200000000001</v>
      </c>
      <c r="BX381">
        <v>-3.3509400000000002E-2</v>
      </c>
      <c r="BY381">
        <v>-0.56013290000000004</v>
      </c>
      <c r="BZ381">
        <v>1.1895960000000001</v>
      </c>
      <c r="CA381">
        <v>2.6220150000000002</v>
      </c>
      <c r="CB381">
        <v>4.7333470000000002</v>
      </c>
      <c r="CC381">
        <v>4.3904230000000002</v>
      </c>
      <c r="CD381">
        <v>5.8588789999999999</v>
      </c>
      <c r="CE381">
        <v>6.3010999999999999</v>
      </c>
      <c r="CF381">
        <v>5.2721179999999999</v>
      </c>
      <c r="CG381">
        <v>2.1054309999999998</v>
      </c>
      <c r="CH381">
        <v>-1.6363829999999999</v>
      </c>
      <c r="CI381">
        <v>-0.51502270000000006</v>
      </c>
      <c r="CJ381">
        <v>-0.41209879999999999</v>
      </c>
      <c r="CK381">
        <v>-0.96106749999999996</v>
      </c>
      <c r="CL381">
        <v>5.8677080000000004</v>
      </c>
      <c r="CM381">
        <v>4.9773560000000003</v>
      </c>
      <c r="CN381">
        <v>4.5587429999999998</v>
      </c>
      <c r="CO381">
        <v>3.5498630000000002</v>
      </c>
      <c r="CP381">
        <v>4.1556879999999996</v>
      </c>
      <c r="CQ381">
        <v>4.0732759999999999</v>
      </c>
      <c r="CR381">
        <v>2.0831140000000001</v>
      </c>
      <c r="CS381">
        <v>2.7922660000000001</v>
      </c>
      <c r="CT381">
        <v>5.1395780000000002</v>
      </c>
      <c r="CU381">
        <v>5.2109529999999999</v>
      </c>
      <c r="CV381" s="25">
        <v>0.51652140000000002</v>
      </c>
      <c r="CW381" s="25">
        <v>0.1402873</v>
      </c>
      <c r="CX381">
        <v>0.51297879999999996</v>
      </c>
      <c r="CY381">
        <v>2.0864129999999999</v>
      </c>
      <c r="CZ381">
        <v>3.2040299999999999</v>
      </c>
      <c r="DA381">
        <v>4.7967069999999996</v>
      </c>
      <c r="DB381">
        <v>8.7958920000000003</v>
      </c>
      <c r="DC381">
        <v>13.60966</v>
      </c>
      <c r="DD381">
        <v>19.48948</v>
      </c>
      <c r="DE381">
        <v>15.047230000000001</v>
      </c>
      <c r="DF381">
        <v>5.6063939999999999</v>
      </c>
      <c r="DG381">
        <v>10.36356</v>
      </c>
      <c r="DH381">
        <v>9.1513019999999994</v>
      </c>
      <c r="DI381">
        <v>7.901122</v>
      </c>
    </row>
    <row r="382" spans="1:113" x14ac:dyDescent="0.25">
      <c r="A382" t="str">
        <f t="shared" si="6"/>
        <v>All_4. Retail stores_All_All_All_200 kW and above_44062</v>
      </c>
      <c r="B382" t="s">
        <v>155</v>
      </c>
      <c r="C382" t="s">
        <v>173</v>
      </c>
      <c r="D382" t="s">
        <v>2</v>
      </c>
      <c r="E382" t="s">
        <v>40</v>
      </c>
      <c r="F382" t="s">
        <v>2</v>
      </c>
      <c r="G382" t="s">
        <v>2</v>
      </c>
      <c r="H382" t="s">
        <v>2</v>
      </c>
      <c r="I382" t="s">
        <v>39</v>
      </c>
      <c r="J382" s="11">
        <v>44062</v>
      </c>
      <c r="K382">
        <v>15</v>
      </c>
      <c r="L382">
        <v>18</v>
      </c>
      <c r="M382">
        <v>98</v>
      </c>
      <c r="N382">
        <v>0</v>
      </c>
      <c r="O382">
        <v>0</v>
      </c>
      <c r="P382">
        <v>0</v>
      </c>
      <c r="Q382">
        <v>0</v>
      </c>
      <c r="R382">
        <v>119.8159</v>
      </c>
      <c r="S382">
        <v>117.3124</v>
      </c>
      <c r="T382">
        <v>117.17529999999999</v>
      </c>
      <c r="U382">
        <v>115.4722</v>
      </c>
      <c r="V382">
        <v>120.07980000000001</v>
      </c>
      <c r="W382">
        <v>128.34219999999999</v>
      </c>
      <c r="X382">
        <v>147.5686</v>
      </c>
      <c r="Y382">
        <v>165.86</v>
      </c>
      <c r="Z382">
        <v>179.1788</v>
      </c>
      <c r="AA382">
        <v>192.78469999999999</v>
      </c>
      <c r="AB382">
        <v>202.93199999999999</v>
      </c>
      <c r="AC382">
        <v>207.00409999999999</v>
      </c>
      <c r="AD382">
        <v>209.44239999999999</v>
      </c>
      <c r="AE382">
        <v>209.82470000000001</v>
      </c>
      <c r="AF382">
        <v>208.6722</v>
      </c>
      <c r="AG382">
        <v>208.14160000000001</v>
      </c>
      <c r="AH382">
        <v>203.59899999999999</v>
      </c>
      <c r="AI382">
        <v>193.8502</v>
      </c>
      <c r="AJ382">
        <v>181.2047</v>
      </c>
      <c r="AK382">
        <v>174.22489999999999</v>
      </c>
      <c r="AL382">
        <v>163.35939999999999</v>
      </c>
      <c r="AM382">
        <v>139.99119999999999</v>
      </c>
      <c r="AN382">
        <v>127.8796</v>
      </c>
      <c r="AO382">
        <v>119.8929</v>
      </c>
      <c r="AP382">
        <v>73.038899999999998</v>
      </c>
      <c r="AQ382">
        <v>72.613020000000006</v>
      </c>
      <c r="AR382">
        <v>72.702860000000001</v>
      </c>
      <c r="AS382">
        <v>72.081299999999999</v>
      </c>
      <c r="AT382">
        <v>72.199029999999993</v>
      </c>
      <c r="AU382">
        <v>71.703010000000006</v>
      </c>
      <c r="AV382">
        <v>72.336119999999994</v>
      </c>
      <c r="AW382">
        <v>76.01267</v>
      </c>
      <c r="AX382">
        <v>80.707470000000001</v>
      </c>
      <c r="AY382">
        <v>84.508930000000007</v>
      </c>
      <c r="AZ382">
        <v>86.993390000000005</v>
      </c>
      <c r="BA382">
        <v>87.676860000000005</v>
      </c>
      <c r="BB382">
        <v>86.809179999999998</v>
      </c>
      <c r="BC382">
        <v>87.197040000000001</v>
      </c>
      <c r="BD382">
        <v>86.541129999999995</v>
      </c>
      <c r="BE382">
        <v>86.804079999999999</v>
      </c>
      <c r="BF382">
        <v>85.901880000000006</v>
      </c>
      <c r="BG382">
        <v>83.603539999999995</v>
      </c>
      <c r="BH382">
        <v>78.908100000000005</v>
      </c>
      <c r="BI382">
        <v>75.469229999999996</v>
      </c>
      <c r="BJ382">
        <v>74.386099999999999</v>
      </c>
      <c r="BK382">
        <v>73.896540000000002</v>
      </c>
      <c r="BL382">
        <v>72.824719999999999</v>
      </c>
      <c r="BM382">
        <v>72.506540000000001</v>
      </c>
      <c r="BN382">
        <v>-2.714836</v>
      </c>
      <c r="BO382">
        <v>-1.7458050000000001</v>
      </c>
      <c r="BP382">
        <v>-1.3341639999999999</v>
      </c>
      <c r="BQ382">
        <v>-1.389014</v>
      </c>
      <c r="BR382">
        <v>-0.43961270000000002</v>
      </c>
      <c r="BS382">
        <v>-0.53517139999999996</v>
      </c>
      <c r="BT382">
        <v>0.47776449999999998</v>
      </c>
      <c r="BU382">
        <v>0.1251428</v>
      </c>
      <c r="BV382">
        <v>1.262359</v>
      </c>
      <c r="BW382">
        <v>1.0607660000000001</v>
      </c>
      <c r="BX382">
        <v>-7.9318299999999994E-2</v>
      </c>
      <c r="BY382">
        <v>-0.24857599999999999</v>
      </c>
      <c r="BZ382">
        <v>0.99279720000000005</v>
      </c>
      <c r="CA382">
        <v>2.6610100000000001</v>
      </c>
      <c r="CB382">
        <v>4.7142249999999999</v>
      </c>
      <c r="CC382">
        <v>4.5523040000000004</v>
      </c>
      <c r="CD382">
        <v>5.920973</v>
      </c>
      <c r="CE382">
        <v>6.2841649999999998</v>
      </c>
      <c r="CF382">
        <v>5.3055009999999996</v>
      </c>
      <c r="CG382">
        <v>2.1752549999999999</v>
      </c>
      <c r="CH382">
        <v>-2.0991309999999999</v>
      </c>
      <c r="CI382">
        <v>-0.85340059999999995</v>
      </c>
      <c r="CJ382">
        <v>-0.99693520000000002</v>
      </c>
      <c r="CK382">
        <v>-1.201722</v>
      </c>
      <c r="CL382">
        <v>6.6832070000000003</v>
      </c>
      <c r="CM382">
        <v>5.6693389999999999</v>
      </c>
      <c r="CN382">
        <v>5.5303709999999997</v>
      </c>
      <c r="CO382">
        <v>5.0122869999999997</v>
      </c>
      <c r="CP382">
        <v>4.7263489999999999</v>
      </c>
      <c r="CQ382">
        <v>4.8599209999999999</v>
      </c>
      <c r="CR382">
        <v>1.631518</v>
      </c>
      <c r="CS382">
        <v>4.5372760000000003</v>
      </c>
      <c r="CT382">
        <v>4.4603289999999998</v>
      </c>
      <c r="CU382">
        <v>4.3695830000000004</v>
      </c>
      <c r="CV382" s="25">
        <v>0.52201260000000005</v>
      </c>
      <c r="CW382" s="25">
        <v>0.1294479</v>
      </c>
      <c r="CX382">
        <v>0.40642850000000003</v>
      </c>
      <c r="CY382">
        <v>1.403087</v>
      </c>
      <c r="CZ382">
        <v>2.5698029999999998</v>
      </c>
      <c r="DA382">
        <v>3.6638109999999999</v>
      </c>
      <c r="DB382">
        <v>6.4389789999999998</v>
      </c>
      <c r="DC382">
        <v>9.1631929999999997</v>
      </c>
      <c r="DD382">
        <v>13.303179999999999</v>
      </c>
      <c r="DE382">
        <v>13.51933</v>
      </c>
      <c r="DF382">
        <v>6.0557829999999999</v>
      </c>
      <c r="DG382">
        <v>9.5645260000000007</v>
      </c>
      <c r="DH382">
        <v>9.6582209999999993</v>
      </c>
      <c r="DI382">
        <v>7.7932829999999997</v>
      </c>
    </row>
    <row r="383" spans="1:113" x14ac:dyDescent="0.25">
      <c r="A383" t="str">
        <f t="shared" si="6"/>
        <v>All_4. Retail stores_All_All_All_200 kW and above_44063</v>
      </c>
      <c r="B383" t="s">
        <v>155</v>
      </c>
      <c r="C383" t="s">
        <v>173</v>
      </c>
      <c r="D383" t="s">
        <v>2</v>
      </c>
      <c r="E383" t="s">
        <v>40</v>
      </c>
      <c r="F383" t="s">
        <v>2</v>
      </c>
      <c r="G383" t="s">
        <v>2</v>
      </c>
      <c r="H383" t="s">
        <v>2</v>
      </c>
      <c r="I383" t="s">
        <v>39</v>
      </c>
      <c r="J383" s="11">
        <v>44063</v>
      </c>
      <c r="K383">
        <v>15</v>
      </c>
      <c r="L383">
        <v>18</v>
      </c>
      <c r="M383">
        <v>98</v>
      </c>
      <c r="N383">
        <v>0</v>
      </c>
      <c r="O383">
        <v>0</v>
      </c>
      <c r="P383">
        <v>0</v>
      </c>
      <c r="Q383">
        <v>0</v>
      </c>
      <c r="R383">
        <v>117.5371</v>
      </c>
      <c r="S383">
        <v>115.3302</v>
      </c>
      <c r="T383">
        <v>114.9165</v>
      </c>
      <c r="U383">
        <v>113.6549</v>
      </c>
      <c r="V383">
        <v>119.17059999999999</v>
      </c>
      <c r="W383">
        <v>126.67570000000001</v>
      </c>
      <c r="X383">
        <v>146.2312</v>
      </c>
      <c r="Y383">
        <v>164.15039999999999</v>
      </c>
      <c r="Z383">
        <v>175.14160000000001</v>
      </c>
      <c r="AA383">
        <v>189.54239999999999</v>
      </c>
      <c r="AB383">
        <v>200.179</v>
      </c>
      <c r="AC383">
        <v>204.98140000000001</v>
      </c>
      <c r="AD383">
        <v>208.58940000000001</v>
      </c>
      <c r="AE383">
        <v>212.28450000000001</v>
      </c>
      <c r="AF383">
        <v>212.17670000000001</v>
      </c>
      <c r="AG383">
        <v>210.21119999999999</v>
      </c>
      <c r="AH383">
        <v>201.0616</v>
      </c>
      <c r="AI383">
        <v>190.4751</v>
      </c>
      <c r="AJ383">
        <v>180.72730000000001</v>
      </c>
      <c r="AK383">
        <v>172.6557</v>
      </c>
      <c r="AL383">
        <v>162.40270000000001</v>
      </c>
      <c r="AM383">
        <v>138.22669999999999</v>
      </c>
      <c r="AN383">
        <v>126.5106</v>
      </c>
      <c r="AO383">
        <v>119.0508</v>
      </c>
      <c r="AP383">
        <v>72.235500000000002</v>
      </c>
      <c r="AQ383">
        <v>71.508210000000005</v>
      </c>
      <c r="AR383">
        <v>71.465280000000007</v>
      </c>
      <c r="AS383">
        <v>72.044820000000001</v>
      </c>
      <c r="AT383">
        <v>71.571969999999993</v>
      </c>
      <c r="AU383">
        <v>71.570080000000004</v>
      </c>
      <c r="AV383">
        <v>71.907200000000003</v>
      </c>
      <c r="AW383">
        <v>74.822599999999994</v>
      </c>
      <c r="AX383">
        <v>78.924869999999999</v>
      </c>
      <c r="AY383">
        <v>83.727270000000004</v>
      </c>
      <c r="AZ383">
        <v>85.346590000000006</v>
      </c>
      <c r="BA383">
        <v>86.023989999999998</v>
      </c>
      <c r="BB383">
        <v>88.173609999999996</v>
      </c>
      <c r="BC383">
        <v>89.755049999999997</v>
      </c>
      <c r="BD383">
        <v>88.835229999999996</v>
      </c>
      <c r="BE383">
        <v>85.214650000000006</v>
      </c>
      <c r="BF383">
        <v>80.543559999999999</v>
      </c>
      <c r="BG383">
        <v>78.230429999999998</v>
      </c>
      <c r="BH383">
        <v>76.422349999999994</v>
      </c>
      <c r="BI383">
        <v>74.570080000000004</v>
      </c>
      <c r="BJ383">
        <v>73.192549999999997</v>
      </c>
      <c r="BK383">
        <v>72.614270000000005</v>
      </c>
      <c r="BL383">
        <v>72.037880000000001</v>
      </c>
      <c r="BM383">
        <v>71.361109999999996</v>
      </c>
      <c r="BN383">
        <v>-3.1743250000000001</v>
      </c>
      <c r="BO383">
        <v>-2.3240569999999998</v>
      </c>
      <c r="BP383">
        <v>-1.602454</v>
      </c>
      <c r="BQ383">
        <v>-1.4787360000000001</v>
      </c>
      <c r="BR383">
        <v>-0.59219279999999996</v>
      </c>
      <c r="BS383">
        <v>-0.58296300000000001</v>
      </c>
      <c r="BT383">
        <v>0.37695800000000002</v>
      </c>
      <c r="BU383">
        <v>0.26490740000000002</v>
      </c>
      <c r="BV383">
        <v>1.568322</v>
      </c>
      <c r="BW383">
        <v>1.1342350000000001</v>
      </c>
      <c r="BX383">
        <v>-7.9688599999999998E-2</v>
      </c>
      <c r="BY383">
        <v>-0.16572819999999999</v>
      </c>
      <c r="BZ383">
        <v>1.010982</v>
      </c>
      <c r="CA383">
        <v>2.713463</v>
      </c>
      <c r="CB383">
        <v>4.6061019999999999</v>
      </c>
      <c r="CC383">
        <v>4.279738</v>
      </c>
      <c r="CD383">
        <v>5.337904</v>
      </c>
      <c r="CE383">
        <v>6.4196669999999996</v>
      </c>
      <c r="CF383">
        <v>5.6413270000000004</v>
      </c>
      <c r="CG383">
        <v>2.1900439999999999</v>
      </c>
      <c r="CH383">
        <v>-3.1373419999999999</v>
      </c>
      <c r="CI383">
        <v>-2.1459540000000001</v>
      </c>
      <c r="CJ383">
        <v>-1.6362289999999999</v>
      </c>
      <c r="CK383">
        <v>-1.79603</v>
      </c>
      <c r="CL383">
        <v>5.9934139999999996</v>
      </c>
      <c r="CM383">
        <v>5.14886</v>
      </c>
      <c r="CN383">
        <v>4.9293649999999998</v>
      </c>
      <c r="CO383">
        <v>3.6920929999999998</v>
      </c>
      <c r="CP383">
        <v>3.9188869999999998</v>
      </c>
      <c r="CQ383">
        <v>4.1313959999999996</v>
      </c>
      <c r="CR383">
        <v>1.5184759999999999</v>
      </c>
      <c r="CS383">
        <v>4.1083249999999998</v>
      </c>
      <c r="CT383">
        <v>3.9502169999999999</v>
      </c>
      <c r="CU383">
        <v>3.9898189999999998</v>
      </c>
      <c r="CV383">
        <v>0.41587390000000002</v>
      </c>
      <c r="CW383">
        <v>0.1008087</v>
      </c>
      <c r="CX383">
        <v>0.39029069999999999</v>
      </c>
      <c r="CY383">
        <v>1.333825</v>
      </c>
      <c r="CZ383">
        <v>2.780268</v>
      </c>
      <c r="DA383">
        <v>3.927489</v>
      </c>
      <c r="DB383">
        <v>7.6829939999999999</v>
      </c>
      <c r="DC383">
        <v>11.185549999999999</v>
      </c>
      <c r="DD383">
        <v>15.95626</v>
      </c>
      <c r="DE383">
        <v>13.836410000000001</v>
      </c>
      <c r="DF383">
        <v>6.1012729999999999</v>
      </c>
      <c r="DG383">
        <v>8.5171670000000006</v>
      </c>
      <c r="DH383">
        <v>8.3710319999999996</v>
      </c>
      <c r="DI383">
        <v>7.231198</v>
      </c>
    </row>
    <row r="384" spans="1:113" x14ac:dyDescent="0.25">
      <c r="A384" t="str">
        <f t="shared" si="6"/>
        <v>All_4. Retail stores_All_All_All_200 kW and above_44079</v>
      </c>
      <c r="B384" t="s">
        <v>155</v>
      </c>
      <c r="C384" t="s">
        <v>173</v>
      </c>
      <c r="D384" t="s">
        <v>2</v>
      </c>
      <c r="E384" t="s">
        <v>40</v>
      </c>
      <c r="F384" t="s">
        <v>2</v>
      </c>
      <c r="G384" t="s">
        <v>2</v>
      </c>
      <c r="H384" t="s">
        <v>2</v>
      </c>
      <c r="I384" t="s">
        <v>39</v>
      </c>
      <c r="J384" s="11">
        <v>44079</v>
      </c>
      <c r="K384">
        <v>15</v>
      </c>
      <c r="L384">
        <v>18</v>
      </c>
      <c r="M384">
        <v>98</v>
      </c>
      <c r="N384">
        <v>0</v>
      </c>
      <c r="O384">
        <v>0</v>
      </c>
      <c r="P384">
        <v>0</v>
      </c>
      <c r="Q384">
        <v>0</v>
      </c>
      <c r="R384">
        <v>111.69710000000001</v>
      </c>
      <c r="S384">
        <v>108.72799999999999</v>
      </c>
      <c r="T384">
        <v>108.42489999999999</v>
      </c>
      <c r="U384">
        <v>108.27290000000001</v>
      </c>
      <c r="V384">
        <v>111.4318</v>
      </c>
      <c r="W384">
        <v>114.5698</v>
      </c>
      <c r="X384">
        <v>124.9016</v>
      </c>
      <c r="Y384">
        <v>139.42920000000001</v>
      </c>
      <c r="Z384">
        <v>155.93709999999999</v>
      </c>
      <c r="AA384">
        <v>169.119</v>
      </c>
      <c r="AB384">
        <v>182.40629999999999</v>
      </c>
      <c r="AC384">
        <v>192.6559</v>
      </c>
      <c r="AD384">
        <v>198.11779999999999</v>
      </c>
      <c r="AE384">
        <v>200.26939999999999</v>
      </c>
      <c r="AF384">
        <v>203.4922</v>
      </c>
      <c r="AG384">
        <v>199.12389999999999</v>
      </c>
      <c r="AH384">
        <v>197.26310000000001</v>
      </c>
      <c r="AI384">
        <v>194.0429</v>
      </c>
      <c r="AJ384">
        <v>184.7739</v>
      </c>
      <c r="AK384">
        <v>175.9751</v>
      </c>
      <c r="AL384">
        <v>161.7576</v>
      </c>
      <c r="AM384">
        <v>139.90450000000001</v>
      </c>
      <c r="AN384">
        <v>125.8151</v>
      </c>
      <c r="AO384">
        <v>118.61369999999999</v>
      </c>
      <c r="AP384">
        <v>70.983000000000004</v>
      </c>
      <c r="AQ384">
        <v>70.667929999999998</v>
      </c>
      <c r="AR384">
        <v>70.002529999999993</v>
      </c>
      <c r="AS384">
        <v>70.010099999999994</v>
      </c>
      <c r="AT384">
        <v>70.149619999999999</v>
      </c>
      <c r="AU384">
        <v>70.407830000000004</v>
      </c>
      <c r="AV384">
        <v>70.29419</v>
      </c>
      <c r="AW384">
        <v>75.616159999999994</v>
      </c>
      <c r="AX384">
        <v>81.534719999999993</v>
      </c>
      <c r="AY384">
        <v>87.441919999999996</v>
      </c>
      <c r="AZ384">
        <v>93.984849999999994</v>
      </c>
      <c r="BA384">
        <v>96.182450000000003</v>
      </c>
      <c r="BB384">
        <v>97.409719999999993</v>
      </c>
      <c r="BC384">
        <v>98.978539999999995</v>
      </c>
      <c r="BD384">
        <v>97.612369999999999</v>
      </c>
      <c r="BE384">
        <v>96.748109999999997</v>
      </c>
      <c r="BF384">
        <v>95.137630000000001</v>
      </c>
      <c r="BG384">
        <v>91.557450000000003</v>
      </c>
      <c r="BH384">
        <v>87.390789999999996</v>
      </c>
      <c r="BI384">
        <v>83.993690000000001</v>
      </c>
      <c r="BJ384">
        <v>81.068179999999998</v>
      </c>
      <c r="BK384">
        <v>78.51831</v>
      </c>
      <c r="BL384">
        <v>77.987369999999999</v>
      </c>
      <c r="BM384">
        <v>76.703919999999997</v>
      </c>
      <c r="BN384">
        <v>-3.600841</v>
      </c>
      <c r="BO384">
        <v>-2.6319699999999999</v>
      </c>
      <c r="BP384">
        <v>-1.7839050000000001</v>
      </c>
      <c r="BQ384">
        <v>-1.7025410000000001</v>
      </c>
      <c r="BR384">
        <v>-0.83463690000000001</v>
      </c>
      <c r="BS384">
        <v>-0.52670380000000006</v>
      </c>
      <c r="BT384">
        <v>0.166737</v>
      </c>
      <c r="BU384">
        <v>0.1563918</v>
      </c>
      <c r="BV384">
        <v>1.279045</v>
      </c>
      <c r="BW384">
        <v>1.1341300000000001</v>
      </c>
      <c r="BX384">
        <v>5.0586899999999997E-2</v>
      </c>
      <c r="BY384">
        <v>-0.6840967</v>
      </c>
      <c r="BZ384">
        <v>1.2994289999999999</v>
      </c>
      <c r="CA384">
        <v>3.1400440000000001</v>
      </c>
      <c r="CB384">
        <v>4.509728</v>
      </c>
      <c r="CC384">
        <v>5.4748520000000003</v>
      </c>
      <c r="CD384">
        <v>6.9776699999999998</v>
      </c>
      <c r="CE384">
        <v>6.2121130000000004</v>
      </c>
      <c r="CF384">
        <v>4.4131200000000002</v>
      </c>
      <c r="CG384">
        <v>1.6830050000000001</v>
      </c>
      <c r="CH384">
        <v>2.5551789999999999</v>
      </c>
      <c r="CI384">
        <v>2.4382450000000002</v>
      </c>
      <c r="CJ384">
        <v>1.1392519999999999</v>
      </c>
      <c r="CK384">
        <v>0.44424590000000003</v>
      </c>
      <c r="CL384">
        <v>3.2029550000000002</v>
      </c>
      <c r="CM384">
        <v>2.6203240000000001</v>
      </c>
      <c r="CN384">
        <v>2.449627</v>
      </c>
      <c r="CO384">
        <v>2.0174159999999999</v>
      </c>
      <c r="CP384">
        <v>2.0608279999999999</v>
      </c>
      <c r="CQ384">
        <v>1.8812739999999999</v>
      </c>
      <c r="CR384">
        <v>1.0161610000000001</v>
      </c>
      <c r="CS384">
        <v>2.302165</v>
      </c>
      <c r="CT384">
        <v>2.4596840000000002</v>
      </c>
      <c r="CU384">
        <v>2.475368</v>
      </c>
      <c r="CV384">
        <v>0.54352350000000005</v>
      </c>
      <c r="CW384">
        <v>0.11674669999999999</v>
      </c>
      <c r="CX384">
        <v>0.51044489999999998</v>
      </c>
      <c r="CY384">
        <v>1.732944</v>
      </c>
      <c r="CZ384">
        <v>3.328532</v>
      </c>
      <c r="DA384">
        <v>3.457649</v>
      </c>
      <c r="DB384">
        <v>4.9974360000000004</v>
      </c>
      <c r="DC384">
        <v>6.870215</v>
      </c>
      <c r="DD384">
        <v>7.6536929999999996</v>
      </c>
      <c r="DE384">
        <v>5.7460089999999999</v>
      </c>
      <c r="DF384">
        <v>5.5210999999999997</v>
      </c>
      <c r="DG384">
        <v>7.1162029999999996</v>
      </c>
      <c r="DH384">
        <v>6.8101010000000004</v>
      </c>
      <c r="DI384">
        <v>5.5723079999999996</v>
      </c>
    </row>
    <row r="385" spans="1:113" x14ac:dyDescent="0.25">
      <c r="A385" t="str">
        <f t="shared" si="6"/>
        <v>All_4. Retail stores_All_All_All_200 kW and above_44080</v>
      </c>
      <c r="B385" t="s">
        <v>155</v>
      </c>
      <c r="C385" t="s">
        <v>173</v>
      </c>
      <c r="D385" t="s">
        <v>2</v>
      </c>
      <c r="E385" t="s">
        <v>40</v>
      </c>
      <c r="F385" t="s">
        <v>2</v>
      </c>
      <c r="G385" t="s">
        <v>2</v>
      </c>
      <c r="H385" t="s">
        <v>2</v>
      </c>
      <c r="I385" t="s">
        <v>39</v>
      </c>
      <c r="J385" s="11">
        <v>44080</v>
      </c>
      <c r="K385">
        <v>15</v>
      </c>
      <c r="L385">
        <v>18</v>
      </c>
      <c r="M385">
        <v>98</v>
      </c>
      <c r="N385">
        <v>0</v>
      </c>
      <c r="O385">
        <v>0</v>
      </c>
      <c r="P385">
        <v>0</v>
      </c>
      <c r="Q385">
        <v>0</v>
      </c>
      <c r="R385">
        <v>117.4037</v>
      </c>
      <c r="S385">
        <v>114.09690000000001</v>
      </c>
      <c r="T385">
        <v>113.7492</v>
      </c>
      <c r="U385">
        <v>113.0416</v>
      </c>
      <c r="V385">
        <v>115.9545</v>
      </c>
      <c r="W385">
        <v>118.10899999999999</v>
      </c>
      <c r="X385">
        <v>123.59690000000001</v>
      </c>
      <c r="Y385">
        <v>133.87549999999999</v>
      </c>
      <c r="Z385">
        <v>149.41079999999999</v>
      </c>
      <c r="AA385">
        <v>159.4759</v>
      </c>
      <c r="AB385">
        <v>177.84450000000001</v>
      </c>
      <c r="AC385">
        <v>188.18860000000001</v>
      </c>
      <c r="AD385">
        <v>191.8569</v>
      </c>
      <c r="AE385">
        <v>194.45490000000001</v>
      </c>
      <c r="AF385">
        <v>194.80760000000001</v>
      </c>
      <c r="AG385">
        <v>195.328</v>
      </c>
      <c r="AH385">
        <v>191.12180000000001</v>
      </c>
      <c r="AI385">
        <v>187.381</v>
      </c>
      <c r="AJ385">
        <v>174.65799999999999</v>
      </c>
      <c r="AK385">
        <v>162.34119999999999</v>
      </c>
      <c r="AL385">
        <v>147.3698</v>
      </c>
      <c r="AM385">
        <v>134.4427</v>
      </c>
      <c r="AN385">
        <v>123.8573</v>
      </c>
      <c r="AO385">
        <v>116.27979999999999</v>
      </c>
      <c r="AP385">
        <v>76.280299999999997</v>
      </c>
      <c r="AQ385">
        <v>75.405940000000001</v>
      </c>
      <c r="AR385">
        <v>73.880679999999998</v>
      </c>
      <c r="AS385">
        <v>74.056820000000002</v>
      </c>
      <c r="AT385">
        <v>75.066280000000006</v>
      </c>
      <c r="AU385">
        <v>75.266419999999997</v>
      </c>
      <c r="AV385">
        <v>75.759469999999993</v>
      </c>
      <c r="AW385">
        <v>84.428669999999997</v>
      </c>
      <c r="AX385">
        <v>90.509469999999993</v>
      </c>
      <c r="AY385">
        <v>96.570080000000004</v>
      </c>
      <c r="AZ385">
        <v>101.2146</v>
      </c>
      <c r="BA385">
        <v>102.67610000000001</v>
      </c>
      <c r="BB385">
        <v>103.11109999999999</v>
      </c>
      <c r="BC385">
        <v>104.1553</v>
      </c>
      <c r="BD385">
        <v>103.2696</v>
      </c>
      <c r="BE385">
        <v>100.5556</v>
      </c>
      <c r="BF385">
        <v>96.619320000000002</v>
      </c>
      <c r="BG385">
        <v>92.262630000000001</v>
      </c>
      <c r="BH385">
        <v>84.884469999999993</v>
      </c>
      <c r="BI385">
        <v>80.577650000000006</v>
      </c>
      <c r="BJ385">
        <v>78.173609999999996</v>
      </c>
      <c r="BK385">
        <v>76.915409999999994</v>
      </c>
      <c r="BL385">
        <v>75.537880000000001</v>
      </c>
      <c r="BM385">
        <v>73.876890000000003</v>
      </c>
      <c r="BN385">
        <v>-2.0582790000000002</v>
      </c>
      <c r="BO385">
        <v>-1.1744509999999999</v>
      </c>
      <c r="BP385">
        <v>-1.4581090000000001</v>
      </c>
      <c r="BQ385">
        <v>-1.9390400000000001</v>
      </c>
      <c r="BR385">
        <v>-1.5110459999999999</v>
      </c>
      <c r="BS385">
        <v>-1.4890589999999999</v>
      </c>
      <c r="BT385">
        <v>1.204121</v>
      </c>
      <c r="BU385">
        <v>-1.215274</v>
      </c>
      <c r="BV385">
        <v>0.31125239999999998</v>
      </c>
      <c r="BW385">
        <v>3.9789560000000002</v>
      </c>
      <c r="BX385">
        <v>0.8468021</v>
      </c>
      <c r="BY385">
        <v>-0.99749379999999999</v>
      </c>
      <c r="BZ385">
        <v>0.84852479999999997</v>
      </c>
      <c r="CA385">
        <v>2.6300319999999999</v>
      </c>
      <c r="CB385">
        <v>2.636641</v>
      </c>
      <c r="CC385">
        <v>3.2937449999999999</v>
      </c>
      <c r="CD385">
        <v>5.0996680000000003</v>
      </c>
      <c r="CE385">
        <v>3.4625940000000002</v>
      </c>
      <c r="CF385">
        <v>3.7730049999999999</v>
      </c>
      <c r="CG385">
        <v>2.827753</v>
      </c>
      <c r="CH385">
        <v>1.158093</v>
      </c>
      <c r="CI385">
        <v>-0.78597289999999997</v>
      </c>
      <c r="CJ385">
        <v>-1.6671149999999999</v>
      </c>
      <c r="CK385">
        <v>-1.9805079999999999</v>
      </c>
      <c r="CL385">
        <v>5.7831760000000001</v>
      </c>
      <c r="CM385">
        <v>4.3950529999999999</v>
      </c>
      <c r="CN385">
        <v>4.3698819999999996</v>
      </c>
      <c r="CO385">
        <v>3.4142440000000001</v>
      </c>
      <c r="CP385">
        <v>4.16859</v>
      </c>
      <c r="CQ385">
        <v>3.4473609999999999</v>
      </c>
      <c r="CR385">
        <v>2.7422680000000001</v>
      </c>
      <c r="CS385">
        <v>4.6395410000000004</v>
      </c>
      <c r="CT385">
        <v>2.9568829999999999</v>
      </c>
      <c r="CU385">
        <v>6.0222579999999999</v>
      </c>
      <c r="CV385">
        <v>0.82318369999999996</v>
      </c>
      <c r="CW385">
        <v>0.1898164</v>
      </c>
      <c r="CX385">
        <v>0.68320429999999999</v>
      </c>
      <c r="CY385">
        <v>2.1107689999999999</v>
      </c>
      <c r="CZ385">
        <v>4.4978280000000002</v>
      </c>
      <c r="DA385">
        <v>5.1450240000000003</v>
      </c>
      <c r="DB385">
        <v>6.1116289999999998</v>
      </c>
      <c r="DC385">
        <v>8.4899769999999997</v>
      </c>
      <c r="DD385">
        <v>7.7610840000000003</v>
      </c>
      <c r="DE385">
        <v>3.8566250000000002</v>
      </c>
      <c r="DF385">
        <v>4.5737680000000003</v>
      </c>
      <c r="DG385">
        <v>5.6707409999999996</v>
      </c>
      <c r="DH385">
        <v>5.2254430000000003</v>
      </c>
      <c r="DI385">
        <v>4.9900019999999996</v>
      </c>
    </row>
    <row r="386" spans="1:113" x14ac:dyDescent="0.25">
      <c r="A386" t="str">
        <f t="shared" si="6"/>
        <v>All_4. Retail stores_All_All_All_200 kW and above_44081</v>
      </c>
      <c r="B386" t="s">
        <v>155</v>
      </c>
      <c r="C386" t="s">
        <v>173</v>
      </c>
      <c r="D386" t="s">
        <v>2</v>
      </c>
      <c r="E386" t="s">
        <v>40</v>
      </c>
      <c r="F386" t="s">
        <v>2</v>
      </c>
      <c r="G386" t="s">
        <v>2</v>
      </c>
      <c r="H386" t="s">
        <v>2</v>
      </c>
      <c r="I386" t="s">
        <v>39</v>
      </c>
      <c r="J386" s="11">
        <v>44081</v>
      </c>
      <c r="K386">
        <v>15</v>
      </c>
      <c r="L386">
        <v>18</v>
      </c>
      <c r="M386">
        <v>98</v>
      </c>
      <c r="N386">
        <v>0</v>
      </c>
      <c r="O386">
        <v>0</v>
      </c>
      <c r="P386">
        <v>0</v>
      </c>
      <c r="Q386">
        <v>0</v>
      </c>
      <c r="R386">
        <v>112.4337</v>
      </c>
      <c r="S386">
        <v>110.4294</v>
      </c>
      <c r="T386">
        <v>110.1476</v>
      </c>
      <c r="U386">
        <v>110.1039</v>
      </c>
      <c r="V386">
        <v>114.1863</v>
      </c>
      <c r="W386">
        <v>115.5551</v>
      </c>
      <c r="X386">
        <v>125.3296</v>
      </c>
      <c r="Y386">
        <v>133.69489999999999</v>
      </c>
      <c r="Z386">
        <v>146.25370000000001</v>
      </c>
      <c r="AA386">
        <v>155.39840000000001</v>
      </c>
      <c r="AB386">
        <v>165.0814</v>
      </c>
      <c r="AC386">
        <v>171.4616</v>
      </c>
      <c r="AD386">
        <v>174.68729999999999</v>
      </c>
      <c r="AE386">
        <v>175.54689999999999</v>
      </c>
      <c r="AF386">
        <v>176.63919999999999</v>
      </c>
      <c r="AG386">
        <v>174.30529999999999</v>
      </c>
      <c r="AH386">
        <v>172.0153</v>
      </c>
      <c r="AI386">
        <v>166.3853</v>
      </c>
      <c r="AJ386">
        <v>158.9522</v>
      </c>
      <c r="AK386">
        <v>154.25800000000001</v>
      </c>
      <c r="AL386">
        <v>140.5633</v>
      </c>
      <c r="AM386">
        <v>124.9469</v>
      </c>
      <c r="AN386">
        <v>114.8188</v>
      </c>
      <c r="AO386">
        <v>107.95569999999999</v>
      </c>
      <c r="AP386">
        <v>72.464600000000004</v>
      </c>
      <c r="AQ386">
        <v>72.034719999999993</v>
      </c>
      <c r="AR386">
        <v>70.940029999999993</v>
      </c>
      <c r="AS386">
        <v>70.296090000000007</v>
      </c>
      <c r="AT386">
        <v>69.202020000000005</v>
      </c>
      <c r="AU386">
        <v>68.86806</v>
      </c>
      <c r="AV386">
        <v>68.342799999999997</v>
      </c>
      <c r="AW386">
        <v>71.979159999999993</v>
      </c>
      <c r="AX386">
        <v>73.407200000000003</v>
      </c>
      <c r="AY386">
        <v>77.133210000000005</v>
      </c>
      <c r="AZ386">
        <v>80.523989999999998</v>
      </c>
      <c r="BA386">
        <v>81.217799999999997</v>
      </c>
      <c r="BB386">
        <v>81.691919999999996</v>
      </c>
      <c r="BC386">
        <v>81.025890000000004</v>
      </c>
      <c r="BD386">
        <v>81.124369999999999</v>
      </c>
      <c r="BE386">
        <v>79.717169999999996</v>
      </c>
      <c r="BF386">
        <v>78.313770000000005</v>
      </c>
      <c r="BG386">
        <v>75.519570000000002</v>
      </c>
      <c r="BH386">
        <v>73.378159999999994</v>
      </c>
      <c r="BI386">
        <v>72.301770000000005</v>
      </c>
      <c r="BJ386">
        <v>71.790409999999994</v>
      </c>
      <c r="BK386">
        <v>71.664770000000004</v>
      </c>
      <c r="BL386">
        <v>71.4375</v>
      </c>
      <c r="BM386">
        <v>71.402150000000006</v>
      </c>
      <c r="BN386">
        <v>-3.6863610000000002</v>
      </c>
      <c r="BO386">
        <v>-2.5722879999999999</v>
      </c>
      <c r="BP386">
        <v>-1.815617</v>
      </c>
      <c r="BQ386">
        <v>-2.3604129999999999</v>
      </c>
      <c r="BR386">
        <v>-2.5778219999999998</v>
      </c>
      <c r="BS386">
        <v>-1.1733020000000001</v>
      </c>
      <c r="BT386">
        <v>0.29547200000000001</v>
      </c>
      <c r="BU386">
        <v>0.55457650000000003</v>
      </c>
      <c r="BV386">
        <v>2.196072</v>
      </c>
      <c r="BW386">
        <v>3.9793980000000002</v>
      </c>
      <c r="BX386">
        <v>0.53402930000000004</v>
      </c>
      <c r="BY386">
        <v>0.14612349999999999</v>
      </c>
      <c r="BZ386">
        <v>0.1486499</v>
      </c>
      <c r="CA386">
        <v>1.5298510000000001</v>
      </c>
      <c r="CB386">
        <v>2.8843730000000001</v>
      </c>
      <c r="CC386">
        <v>1.1053390000000001</v>
      </c>
      <c r="CD386">
        <v>3.0229370000000002</v>
      </c>
      <c r="CE386">
        <v>3.7217530000000001</v>
      </c>
      <c r="CF386">
        <v>5.0403529999999996</v>
      </c>
      <c r="CG386">
        <v>3.2827069999999998</v>
      </c>
      <c r="CH386">
        <v>-3.4914139999999998</v>
      </c>
      <c r="CI386">
        <v>-4.8867690000000001</v>
      </c>
      <c r="CJ386">
        <v>-3.6347330000000002</v>
      </c>
      <c r="CK386">
        <v>-2.9781339999999998</v>
      </c>
      <c r="CL386">
        <v>5.2408900000000003</v>
      </c>
      <c r="CM386">
        <v>4.097156</v>
      </c>
      <c r="CN386">
        <v>3.439219</v>
      </c>
      <c r="CO386">
        <v>2.8410099999999998</v>
      </c>
      <c r="CP386">
        <v>2.6475430000000002</v>
      </c>
      <c r="CQ386">
        <v>2.624409</v>
      </c>
      <c r="CR386">
        <v>2.1434190000000002</v>
      </c>
      <c r="CS386">
        <v>6.5820309999999997</v>
      </c>
      <c r="CT386">
        <v>5.6245349999999998</v>
      </c>
      <c r="CU386">
        <v>5.835928</v>
      </c>
      <c r="CV386">
        <v>0.88971299999999998</v>
      </c>
      <c r="CW386">
        <v>0.36216599999999999</v>
      </c>
      <c r="CX386">
        <v>0.81494900000000003</v>
      </c>
      <c r="CY386">
        <v>2.1332689999999999</v>
      </c>
      <c r="CZ386">
        <v>3.2061790000000001</v>
      </c>
      <c r="DA386">
        <v>3.4645510000000002</v>
      </c>
      <c r="DB386">
        <v>6.785793</v>
      </c>
      <c r="DC386">
        <v>11.646750000000001</v>
      </c>
      <c r="DD386">
        <v>11.869590000000001</v>
      </c>
      <c r="DE386">
        <v>10.432309999999999</v>
      </c>
      <c r="DF386">
        <v>9.6231240000000007</v>
      </c>
      <c r="DG386">
        <v>6.6667040000000002</v>
      </c>
      <c r="DH386">
        <v>6.183459</v>
      </c>
      <c r="DI386">
        <v>5.6961659999999998</v>
      </c>
    </row>
    <row r="387" spans="1:113" x14ac:dyDescent="0.25">
      <c r="A387" t="str">
        <f t="shared" si="6"/>
        <v>All_4. Retail stores_All_All_All_200 kW and above_44104</v>
      </c>
      <c r="B387" t="s">
        <v>155</v>
      </c>
      <c r="C387" t="s">
        <v>173</v>
      </c>
      <c r="D387" t="s">
        <v>2</v>
      </c>
      <c r="E387" t="s">
        <v>40</v>
      </c>
      <c r="F387" t="s">
        <v>2</v>
      </c>
      <c r="G387" t="s">
        <v>2</v>
      </c>
      <c r="H387" t="s">
        <v>2</v>
      </c>
      <c r="I387" t="s">
        <v>39</v>
      </c>
      <c r="J387" s="11">
        <v>44104</v>
      </c>
      <c r="K387">
        <v>15</v>
      </c>
      <c r="L387">
        <v>18</v>
      </c>
      <c r="M387">
        <v>98</v>
      </c>
      <c r="N387">
        <v>0</v>
      </c>
      <c r="O387">
        <v>0</v>
      </c>
      <c r="P387">
        <v>0</v>
      </c>
      <c r="Q387">
        <v>0</v>
      </c>
      <c r="R387">
        <v>110.4631</v>
      </c>
      <c r="S387">
        <v>105.57</v>
      </c>
      <c r="T387">
        <v>105.0733</v>
      </c>
      <c r="U387">
        <v>103.4987</v>
      </c>
      <c r="V387">
        <v>107.92740000000001</v>
      </c>
      <c r="W387">
        <v>114.4572</v>
      </c>
      <c r="X387">
        <v>129.75069999999999</v>
      </c>
      <c r="Y387">
        <v>137.40880000000001</v>
      </c>
      <c r="Z387">
        <v>156.56899999999999</v>
      </c>
      <c r="AA387">
        <v>170.51750000000001</v>
      </c>
      <c r="AB387">
        <v>183.65270000000001</v>
      </c>
      <c r="AC387">
        <v>193.54849999999999</v>
      </c>
      <c r="AD387">
        <v>198.38579999999999</v>
      </c>
      <c r="AE387">
        <v>199.90989999999999</v>
      </c>
      <c r="AF387">
        <v>200.72479999999999</v>
      </c>
      <c r="AG387">
        <v>198.59559999999999</v>
      </c>
      <c r="AH387">
        <v>194.04679999999999</v>
      </c>
      <c r="AI387">
        <v>187.56729999999999</v>
      </c>
      <c r="AJ387">
        <v>180.35759999999999</v>
      </c>
      <c r="AK387">
        <v>170.64269999999999</v>
      </c>
      <c r="AL387">
        <v>154.07990000000001</v>
      </c>
      <c r="AM387">
        <v>133.0059</v>
      </c>
      <c r="AN387">
        <v>119.9798</v>
      </c>
      <c r="AO387">
        <v>109.6797</v>
      </c>
      <c r="AP387">
        <v>66.960899999999995</v>
      </c>
      <c r="AQ387">
        <v>66.975380000000001</v>
      </c>
      <c r="AR387">
        <v>66.411609999999996</v>
      </c>
      <c r="AS387">
        <v>67.978530000000006</v>
      </c>
      <c r="AT387">
        <v>68.518940000000001</v>
      </c>
      <c r="AU387">
        <v>69.514520000000005</v>
      </c>
      <c r="AV387">
        <v>70.535989999999998</v>
      </c>
      <c r="AW387">
        <v>76.659090000000006</v>
      </c>
      <c r="AX387">
        <v>84.201390000000004</v>
      </c>
      <c r="AY387">
        <v>89.203289999999996</v>
      </c>
      <c r="AZ387">
        <v>95.051770000000005</v>
      </c>
      <c r="BA387">
        <v>96.815659999999994</v>
      </c>
      <c r="BB387">
        <v>96.565659999999994</v>
      </c>
      <c r="BC387">
        <v>95.358590000000007</v>
      </c>
      <c r="BD387">
        <v>95.085859999999997</v>
      </c>
      <c r="BE387">
        <v>96.426140000000004</v>
      </c>
      <c r="BF387">
        <v>95.327020000000005</v>
      </c>
      <c r="BG387">
        <v>88.410989999999998</v>
      </c>
      <c r="BH387">
        <v>82.970960000000005</v>
      </c>
      <c r="BI387">
        <v>80.141419999999997</v>
      </c>
      <c r="BJ387">
        <v>76.523359999999997</v>
      </c>
      <c r="BK387">
        <v>74.820080000000004</v>
      </c>
      <c r="BL387">
        <v>73.310609999999997</v>
      </c>
      <c r="BM387">
        <v>72.477270000000004</v>
      </c>
      <c r="BN387">
        <v>-4.2153809999999998</v>
      </c>
      <c r="BO387">
        <v>-3.0522999999999998</v>
      </c>
      <c r="BP387">
        <v>-1.9258329999999999</v>
      </c>
      <c r="BQ387">
        <v>-1.7982359999999999</v>
      </c>
      <c r="BR387">
        <v>-0.82187779999999999</v>
      </c>
      <c r="BS387">
        <v>-0.61038740000000002</v>
      </c>
      <c r="BT387">
        <v>0.48815160000000002</v>
      </c>
      <c r="BU387">
        <v>2.9543400000000001E-2</v>
      </c>
      <c r="BV387">
        <v>1.041026</v>
      </c>
      <c r="BW387">
        <v>1.1341110000000001</v>
      </c>
      <c r="BX387">
        <v>6.9612199999999999E-2</v>
      </c>
      <c r="BY387">
        <v>-0.72975190000000001</v>
      </c>
      <c r="BZ387">
        <v>1.2700940000000001</v>
      </c>
      <c r="CA387">
        <v>2.9672070000000001</v>
      </c>
      <c r="CB387">
        <v>4.536035</v>
      </c>
      <c r="CC387">
        <v>5.4443799999999998</v>
      </c>
      <c r="CD387">
        <v>6.9937659999999999</v>
      </c>
      <c r="CE387">
        <v>6.2554860000000003</v>
      </c>
      <c r="CF387">
        <v>4.8631869999999999</v>
      </c>
      <c r="CG387">
        <v>1.8858170000000001</v>
      </c>
      <c r="CH387">
        <v>-0.28740549999999998</v>
      </c>
      <c r="CI387">
        <v>0.19850019999999999</v>
      </c>
      <c r="CJ387">
        <v>-0.56568439999999998</v>
      </c>
      <c r="CK387">
        <v>-0.95592279999999996</v>
      </c>
      <c r="CL387">
        <v>3.202979</v>
      </c>
      <c r="CM387">
        <v>2.4408439999999998</v>
      </c>
      <c r="CN387">
        <v>2.2349190000000001</v>
      </c>
      <c r="CO387">
        <v>1.6262179999999999</v>
      </c>
      <c r="CP387">
        <v>1.746747</v>
      </c>
      <c r="CQ387">
        <v>1.5335829999999999</v>
      </c>
      <c r="CR387">
        <v>1.2500979999999999</v>
      </c>
      <c r="CS387">
        <v>1.417705</v>
      </c>
      <c r="CT387">
        <v>2.023301</v>
      </c>
      <c r="CU387">
        <v>1.826867</v>
      </c>
      <c r="CV387">
        <v>0.53261250000000004</v>
      </c>
      <c r="CW387">
        <v>9.8664199999999994E-2</v>
      </c>
      <c r="CX387">
        <v>0.45915929999999999</v>
      </c>
      <c r="CY387">
        <v>1.4961679999999999</v>
      </c>
      <c r="CZ387">
        <v>2.6301269999999999</v>
      </c>
      <c r="DA387">
        <v>2.8724500000000002</v>
      </c>
      <c r="DB387">
        <v>4.8683449999999997</v>
      </c>
      <c r="DC387">
        <v>7.306978</v>
      </c>
      <c r="DD387">
        <v>8.8426550000000006</v>
      </c>
      <c r="DE387">
        <v>6.4262269999999999</v>
      </c>
      <c r="DF387">
        <v>3.8792119999999999</v>
      </c>
      <c r="DG387">
        <v>4.393427</v>
      </c>
      <c r="DH387">
        <v>4.0022729999999997</v>
      </c>
      <c r="DI387">
        <v>3.1082779999999999</v>
      </c>
    </row>
    <row r="388" spans="1:113" x14ac:dyDescent="0.25">
      <c r="A388" t="str">
        <f t="shared" si="6"/>
        <v>All_4. Retail stores_All_All_All_200 kW and above_44105</v>
      </c>
      <c r="B388" t="s">
        <v>155</v>
      </c>
      <c r="C388" t="s">
        <v>173</v>
      </c>
      <c r="D388" t="s">
        <v>2</v>
      </c>
      <c r="E388" t="s">
        <v>40</v>
      </c>
      <c r="F388" t="s">
        <v>2</v>
      </c>
      <c r="G388" t="s">
        <v>2</v>
      </c>
      <c r="H388" t="s">
        <v>2</v>
      </c>
      <c r="I388" t="s">
        <v>39</v>
      </c>
      <c r="J388" s="11">
        <v>44105</v>
      </c>
      <c r="K388">
        <v>15</v>
      </c>
      <c r="L388">
        <v>18</v>
      </c>
      <c r="M388">
        <v>98</v>
      </c>
      <c r="N388">
        <v>0</v>
      </c>
      <c r="O388">
        <v>0</v>
      </c>
      <c r="P388">
        <v>0</v>
      </c>
      <c r="Q388">
        <v>0</v>
      </c>
      <c r="R388">
        <v>108.12139999999999</v>
      </c>
      <c r="S388">
        <v>105.2277</v>
      </c>
      <c r="T388">
        <v>104.52460000000001</v>
      </c>
      <c r="U388">
        <v>104.2169</v>
      </c>
      <c r="V388">
        <v>106.0718</v>
      </c>
      <c r="W388">
        <v>111.5077</v>
      </c>
      <c r="X388">
        <v>124.2908</v>
      </c>
      <c r="Y388">
        <v>134.2295</v>
      </c>
      <c r="Z388">
        <v>151.56569999999999</v>
      </c>
      <c r="AA388">
        <v>167.57900000000001</v>
      </c>
      <c r="AB388">
        <v>180.7577</v>
      </c>
      <c r="AC388">
        <v>190.2533</v>
      </c>
      <c r="AD388">
        <v>195.46090000000001</v>
      </c>
      <c r="AE388">
        <v>195.73240000000001</v>
      </c>
      <c r="AF388">
        <v>192.71629999999999</v>
      </c>
      <c r="AG388">
        <v>194.97149999999999</v>
      </c>
      <c r="AH388">
        <v>189.9307</v>
      </c>
      <c r="AI388">
        <v>181.23769999999999</v>
      </c>
      <c r="AJ388">
        <v>176.32429999999999</v>
      </c>
      <c r="AK388">
        <v>166.81309999999999</v>
      </c>
      <c r="AL388">
        <v>150.2782</v>
      </c>
      <c r="AM388">
        <v>128.44990000000001</v>
      </c>
      <c r="AN388">
        <v>116.20780000000001</v>
      </c>
      <c r="AO388">
        <v>106.7439</v>
      </c>
      <c r="AP388">
        <v>72.231099999999998</v>
      </c>
      <c r="AQ388">
        <v>71.427400000000006</v>
      </c>
      <c r="AR388">
        <v>70.333340000000007</v>
      </c>
      <c r="AS388">
        <v>69.387630000000001</v>
      </c>
      <c r="AT388">
        <v>67.311869999999999</v>
      </c>
      <c r="AU388">
        <v>67.671710000000004</v>
      </c>
      <c r="AV388">
        <v>67.256309999999999</v>
      </c>
      <c r="AW388">
        <v>74.474109999999996</v>
      </c>
      <c r="AX388">
        <v>82.780299999999997</v>
      </c>
      <c r="AY388">
        <v>90.279669999999996</v>
      </c>
      <c r="AZ388">
        <v>95.478539999999995</v>
      </c>
      <c r="BA388">
        <v>97.943809999999999</v>
      </c>
      <c r="BB388">
        <v>98.683080000000004</v>
      </c>
      <c r="BC388">
        <v>98.203919999999997</v>
      </c>
      <c r="BD388">
        <v>95.771460000000005</v>
      </c>
      <c r="BE388">
        <v>93.959590000000006</v>
      </c>
      <c r="BF388">
        <v>91.810609999999997</v>
      </c>
      <c r="BG388">
        <v>87.071330000000003</v>
      </c>
      <c r="BH388">
        <v>80.853539999999995</v>
      </c>
      <c r="BI388">
        <v>76.467799999999997</v>
      </c>
      <c r="BJ388">
        <v>73.796710000000004</v>
      </c>
      <c r="BK388">
        <v>72.664770000000004</v>
      </c>
      <c r="BL388">
        <v>70.708960000000005</v>
      </c>
      <c r="BM388">
        <v>68.909719999999993</v>
      </c>
      <c r="BN388">
        <v>-2.7982659999999999</v>
      </c>
      <c r="BO388">
        <v>-1.8206370000000001</v>
      </c>
      <c r="BP388">
        <v>-1.575509</v>
      </c>
      <c r="BQ388">
        <v>-1.611477</v>
      </c>
      <c r="BR388">
        <v>-1.0209410000000001</v>
      </c>
      <c r="BS388">
        <v>-0.48239690000000002</v>
      </c>
      <c r="BT388">
        <v>8.1609500000000001E-2</v>
      </c>
      <c r="BU388">
        <v>0.24045659999999999</v>
      </c>
      <c r="BV388">
        <v>1.195908</v>
      </c>
      <c r="BW388">
        <v>1.1340809999999999</v>
      </c>
      <c r="BX388">
        <v>7.4628399999999998E-2</v>
      </c>
      <c r="BY388">
        <v>-0.79958859999999998</v>
      </c>
      <c r="BZ388">
        <v>1.3419540000000001</v>
      </c>
      <c r="CA388">
        <v>3.1049039999999999</v>
      </c>
      <c r="CB388">
        <v>4.5291880000000004</v>
      </c>
      <c r="CC388">
        <v>5.1984130000000004</v>
      </c>
      <c r="CD388">
        <v>6.6142909999999997</v>
      </c>
      <c r="CE388">
        <v>6.2844629999999997</v>
      </c>
      <c r="CF388">
        <v>5.1290940000000003</v>
      </c>
      <c r="CG388">
        <v>2.0836420000000002</v>
      </c>
      <c r="CH388">
        <v>-2.263271</v>
      </c>
      <c r="CI388">
        <v>-1.549777</v>
      </c>
      <c r="CJ388">
        <v>-1.636225</v>
      </c>
      <c r="CK388">
        <v>-1.817906</v>
      </c>
      <c r="CL388">
        <v>2.2778870000000002</v>
      </c>
      <c r="CM388">
        <v>1.83657</v>
      </c>
      <c r="CN388">
        <v>1.9307620000000001</v>
      </c>
      <c r="CO388">
        <v>1.37334</v>
      </c>
      <c r="CP388">
        <v>1.6920109999999999</v>
      </c>
      <c r="CQ388">
        <v>1.277085</v>
      </c>
      <c r="CR388">
        <v>1.0788869999999999</v>
      </c>
      <c r="CS388">
        <v>1.2457860000000001</v>
      </c>
      <c r="CT388">
        <v>1.925411</v>
      </c>
      <c r="CU388">
        <v>1.973457</v>
      </c>
      <c r="CV388">
        <v>0.55361150000000003</v>
      </c>
      <c r="CW388">
        <v>0.10284840000000001</v>
      </c>
      <c r="CX388">
        <v>0.5338581</v>
      </c>
      <c r="CY388">
        <v>1.7007239999999999</v>
      </c>
      <c r="CZ388">
        <v>3.2220550000000001</v>
      </c>
      <c r="DA388">
        <v>2.8347419999999999</v>
      </c>
      <c r="DB388">
        <v>4.172949</v>
      </c>
      <c r="DC388">
        <v>6.3323359999999997</v>
      </c>
      <c r="DD388">
        <v>8.5678140000000003</v>
      </c>
      <c r="DE388">
        <v>6.5464869999999999</v>
      </c>
      <c r="DF388">
        <v>3.3378399999999999</v>
      </c>
      <c r="DG388">
        <v>3.9226329999999998</v>
      </c>
      <c r="DH388">
        <v>3.6943489999999999</v>
      </c>
      <c r="DI388">
        <v>3.114557</v>
      </c>
    </row>
    <row r="389" spans="1:113" x14ac:dyDescent="0.25">
      <c r="A389" t="str">
        <f t="shared" si="6"/>
        <v>All_5. Offices, Hotels, Finance, Services_All_All_All_200 kW and above_44060</v>
      </c>
      <c r="B389" t="s">
        <v>155</v>
      </c>
      <c r="C389" t="s">
        <v>174</v>
      </c>
      <c r="D389" t="s">
        <v>2</v>
      </c>
      <c r="E389" t="s">
        <v>41</v>
      </c>
      <c r="F389" t="s">
        <v>2</v>
      </c>
      <c r="G389" t="s">
        <v>2</v>
      </c>
      <c r="H389" t="s">
        <v>2</v>
      </c>
      <c r="I389" t="s">
        <v>39</v>
      </c>
      <c r="J389" s="11">
        <v>44060</v>
      </c>
      <c r="K389">
        <v>15</v>
      </c>
      <c r="L389">
        <v>18</v>
      </c>
      <c r="M389">
        <v>487</v>
      </c>
      <c r="N389">
        <v>0</v>
      </c>
      <c r="O389">
        <v>0</v>
      </c>
      <c r="P389">
        <v>0</v>
      </c>
      <c r="Q389">
        <v>0</v>
      </c>
      <c r="R389">
        <v>187.61959999999999</v>
      </c>
      <c r="S389">
        <v>185.81720000000001</v>
      </c>
      <c r="T389">
        <v>185.10230000000001</v>
      </c>
      <c r="U389">
        <v>186.23060000000001</v>
      </c>
      <c r="V389">
        <v>191.9984</v>
      </c>
      <c r="W389">
        <v>208.88300000000001</v>
      </c>
      <c r="X389">
        <v>228.51580000000001</v>
      </c>
      <c r="Y389">
        <v>241.8091</v>
      </c>
      <c r="Z389">
        <v>250.66579999999999</v>
      </c>
      <c r="AA389">
        <v>254.89689999999999</v>
      </c>
      <c r="AB389">
        <v>262.9205</v>
      </c>
      <c r="AC389">
        <v>274.7937</v>
      </c>
      <c r="AD389">
        <v>281.37110000000001</v>
      </c>
      <c r="AE389">
        <v>284.78530000000001</v>
      </c>
      <c r="AF389">
        <v>281.6551</v>
      </c>
      <c r="AG389">
        <v>283.31229999999999</v>
      </c>
      <c r="AH389">
        <v>280.46170000000001</v>
      </c>
      <c r="AI389">
        <v>272.57569999999998</v>
      </c>
      <c r="AJ389">
        <v>249.2407</v>
      </c>
      <c r="AK389">
        <v>233.58330000000001</v>
      </c>
      <c r="AL389">
        <v>224.95</v>
      </c>
      <c r="AM389">
        <v>216.2286</v>
      </c>
      <c r="AN389">
        <v>207.50049999999999</v>
      </c>
      <c r="AO389">
        <v>198.67519999999999</v>
      </c>
      <c r="AP389">
        <v>72.733099999999993</v>
      </c>
      <c r="AQ389">
        <v>71.79128</v>
      </c>
      <c r="AR389">
        <v>70.71096</v>
      </c>
      <c r="AS389">
        <v>70.785169999999994</v>
      </c>
      <c r="AT389">
        <v>71.322109999999995</v>
      </c>
      <c r="AU389">
        <v>72.205370000000002</v>
      </c>
      <c r="AV389">
        <v>72.761179999999996</v>
      </c>
      <c r="AW389">
        <v>74.177779999999998</v>
      </c>
      <c r="AX389">
        <v>75.579030000000003</v>
      </c>
      <c r="AY389">
        <v>78.38776</v>
      </c>
      <c r="AZ389">
        <v>82.363669999999999</v>
      </c>
      <c r="BA389">
        <v>85.631110000000007</v>
      </c>
      <c r="BB389">
        <v>86.826549999999997</v>
      </c>
      <c r="BC389">
        <v>87.944509999999994</v>
      </c>
      <c r="BD389">
        <v>89.348280000000003</v>
      </c>
      <c r="BE389">
        <v>88.485730000000004</v>
      </c>
      <c r="BF389">
        <v>86.527320000000003</v>
      </c>
      <c r="BG389">
        <v>85.201520000000002</v>
      </c>
      <c r="BH389">
        <v>80.396590000000003</v>
      </c>
      <c r="BI389">
        <v>76.326840000000004</v>
      </c>
      <c r="BJ389">
        <v>74.250110000000006</v>
      </c>
      <c r="BK389">
        <v>73.667150000000007</v>
      </c>
      <c r="BL389">
        <v>73.323620000000005</v>
      </c>
      <c r="BM389">
        <v>72.731489999999994</v>
      </c>
      <c r="BN389">
        <v>5.1172269999999997</v>
      </c>
      <c r="BO389">
        <v>4.0189320000000004</v>
      </c>
      <c r="BP389">
        <v>2.743004</v>
      </c>
      <c r="BQ389">
        <v>2.7655650000000001</v>
      </c>
      <c r="BR389">
        <v>2.5900910000000001</v>
      </c>
      <c r="BS389">
        <v>3.5708289999999998</v>
      </c>
      <c r="BT389">
        <v>0.1642642</v>
      </c>
      <c r="BU389">
        <v>-2.191983</v>
      </c>
      <c r="BV389">
        <v>-2.5341100000000001</v>
      </c>
      <c r="BW389">
        <v>0.2201226</v>
      </c>
      <c r="BX389">
        <v>2.0870329999999999</v>
      </c>
      <c r="BY389">
        <v>-0.99950110000000003</v>
      </c>
      <c r="BZ389">
        <v>-0.40641480000000002</v>
      </c>
      <c r="CA389">
        <v>0.7331027</v>
      </c>
      <c r="CB389">
        <v>3.992569</v>
      </c>
      <c r="CC389">
        <v>3.402161</v>
      </c>
      <c r="CD389">
        <v>3.3253789999999999</v>
      </c>
      <c r="CE389">
        <v>2.7553359999999998</v>
      </c>
      <c r="CF389">
        <v>1.786003</v>
      </c>
      <c r="CG389">
        <v>0.21081630000000001</v>
      </c>
      <c r="CH389">
        <v>-1.06989</v>
      </c>
      <c r="CI389">
        <v>-0.1343181</v>
      </c>
      <c r="CJ389">
        <v>-0.41131240000000002</v>
      </c>
      <c r="CK389">
        <v>0.65968000000000004</v>
      </c>
      <c r="CL389">
        <v>4.5706480000000003</v>
      </c>
      <c r="CM389">
        <v>5.5886800000000001</v>
      </c>
      <c r="CN389">
        <v>4.879569</v>
      </c>
      <c r="CO389">
        <v>4.2815349999999999</v>
      </c>
      <c r="CP389">
        <v>3.0076700000000001</v>
      </c>
      <c r="CQ389">
        <v>2.382107</v>
      </c>
      <c r="CR389">
        <v>2.70885</v>
      </c>
      <c r="CS389">
        <v>1.127548</v>
      </c>
      <c r="CT389">
        <v>1.6876899999999999</v>
      </c>
      <c r="CU389">
        <v>2.1587879999999999</v>
      </c>
      <c r="CV389">
        <v>3.0512589999999999</v>
      </c>
      <c r="CW389">
        <v>0.73725649999999998</v>
      </c>
      <c r="CX389">
        <v>1.039703</v>
      </c>
      <c r="CY389">
        <v>3.4569290000000001</v>
      </c>
      <c r="CZ389">
        <v>18.972840000000001</v>
      </c>
      <c r="DA389">
        <v>20.944179999999999</v>
      </c>
      <c r="DB389">
        <v>23.873169999999998</v>
      </c>
      <c r="DC389">
        <v>25.45213</v>
      </c>
      <c r="DD389">
        <v>12.575570000000001</v>
      </c>
      <c r="DE389">
        <v>9.3846209999999992</v>
      </c>
      <c r="DF389">
        <v>11.94997</v>
      </c>
      <c r="DG389">
        <v>0.85690789999999994</v>
      </c>
      <c r="DH389">
        <v>2.632063</v>
      </c>
      <c r="DI389">
        <v>2.2498779999999998</v>
      </c>
    </row>
    <row r="390" spans="1:113" x14ac:dyDescent="0.25">
      <c r="A390" t="str">
        <f t="shared" si="6"/>
        <v>All_5. Offices, Hotels, Finance, Services_All_All_All_200 kW and above_44061</v>
      </c>
      <c r="B390" t="s">
        <v>155</v>
      </c>
      <c r="C390" t="s">
        <v>174</v>
      </c>
      <c r="D390" t="s">
        <v>2</v>
      </c>
      <c r="E390" t="s">
        <v>41</v>
      </c>
      <c r="F390" t="s">
        <v>2</v>
      </c>
      <c r="G390" t="s">
        <v>2</v>
      </c>
      <c r="H390" t="s">
        <v>2</v>
      </c>
      <c r="I390" t="s">
        <v>39</v>
      </c>
      <c r="J390" s="11">
        <v>44061</v>
      </c>
      <c r="K390">
        <v>15</v>
      </c>
      <c r="L390">
        <v>18</v>
      </c>
      <c r="M390">
        <v>487</v>
      </c>
      <c r="N390">
        <v>0</v>
      </c>
      <c r="O390">
        <v>0</v>
      </c>
      <c r="P390">
        <v>0</v>
      </c>
      <c r="Q390">
        <v>0</v>
      </c>
      <c r="R390">
        <v>193.76759999999999</v>
      </c>
      <c r="S390">
        <v>189.5522</v>
      </c>
      <c r="T390">
        <v>186.74879999999999</v>
      </c>
      <c r="U390">
        <v>186.1258</v>
      </c>
      <c r="V390">
        <v>191.56</v>
      </c>
      <c r="W390">
        <v>209.11240000000001</v>
      </c>
      <c r="X390">
        <v>231.1635</v>
      </c>
      <c r="Y390">
        <v>246.51660000000001</v>
      </c>
      <c r="Z390">
        <v>261.01710000000003</v>
      </c>
      <c r="AA390">
        <v>276.14269999999999</v>
      </c>
      <c r="AB390">
        <v>290.69740000000002</v>
      </c>
      <c r="AC390">
        <v>301.53300000000002</v>
      </c>
      <c r="AD390">
        <v>305.16320000000002</v>
      </c>
      <c r="AE390">
        <v>299.40910000000002</v>
      </c>
      <c r="AF390">
        <v>285.09539999999998</v>
      </c>
      <c r="AG390">
        <v>285.36410000000001</v>
      </c>
      <c r="AH390">
        <v>285.62990000000002</v>
      </c>
      <c r="AI390">
        <v>273.40839999999997</v>
      </c>
      <c r="AJ390">
        <v>246.37729999999999</v>
      </c>
      <c r="AK390">
        <v>233.35650000000001</v>
      </c>
      <c r="AL390">
        <v>225.0685</v>
      </c>
      <c r="AM390">
        <v>218.46469999999999</v>
      </c>
      <c r="AN390">
        <v>210.38509999999999</v>
      </c>
      <c r="AO390">
        <v>201.68170000000001</v>
      </c>
      <c r="AP390">
        <v>72.487700000000004</v>
      </c>
      <c r="AQ390">
        <v>72.102230000000006</v>
      </c>
      <c r="AR390">
        <v>72.098389999999995</v>
      </c>
      <c r="AS390">
        <v>72.235219999999998</v>
      </c>
      <c r="AT390">
        <v>72.367289999999997</v>
      </c>
      <c r="AU390">
        <v>73.173680000000004</v>
      </c>
      <c r="AV390">
        <v>73.279330000000002</v>
      </c>
      <c r="AW390">
        <v>76.837549999999993</v>
      </c>
      <c r="AX390">
        <v>80.563180000000003</v>
      </c>
      <c r="AY390">
        <v>86.323459999999997</v>
      </c>
      <c r="AZ390">
        <v>90.369280000000003</v>
      </c>
      <c r="BA390">
        <v>94.772900000000007</v>
      </c>
      <c r="BB390">
        <v>95.409840000000003</v>
      </c>
      <c r="BC390">
        <v>88.416529999999995</v>
      </c>
      <c r="BD390">
        <v>86.991929999999996</v>
      </c>
      <c r="BE390">
        <v>86.145009999999999</v>
      </c>
      <c r="BF390">
        <v>86.231139999999996</v>
      </c>
      <c r="BG390">
        <v>83.569730000000007</v>
      </c>
      <c r="BH390">
        <v>80.262540000000001</v>
      </c>
      <c r="BI390">
        <v>78.376050000000006</v>
      </c>
      <c r="BJ390">
        <v>76.568550000000002</v>
      </c>
      <c r="BK390">
        <v>75.559489999999997</v>
      </c>
      <c r="BL390">
        <v>74.775540000000007</v>
      </c>
      <c r="BM390">
        <v>73.80256</v>
      </c>
      <c r="BN390">
        <v>2.6822910000000002</v>
      </c>
      <c r="BO390">
        <v>2.8677700000000002</v>
      </c>
      <c r="BP390">
        <v>2.6771410000000002</v>
      </c>
      <c r="BQ390">
        <v>2.490202</v>
      </c>
      <c r="BR390">
        <v>1.591702</v>
      </c>
      <c r="BS390">
        <v>0.74789620000000001</v>
      </c>
      <c r="BT390">
        <v>-0.4410944</v>
      </c>
      <c r="BU390">
        <v>1.08559E-2</v>
      </c>
      <c r="BV390">
        <v>-0.14986669999999999</v>
      </c>
      <c r="BW390">
        <v>3.26194E-2</v>
      </c>
      <c r="BX390">
        <v>-0.78040069999999995</v>
      </c>
      <c r="BY390">
        <v>0.59634100000000001</v>
      </c>
      <c r="BZ390">
        <v>1.208269</v>
      </c>
      <c r="CA390">
        <v>3.253714</v>
      </c>
      <c r="CB390">
        <v>8.6500070000000004</v>
      </c>
      <c r="CC390">
        <v>7.3763100000000001</v>
      </c>
      <c r="CD390">
        <v>7.7778840000000002</v>
      </c>
      <c r="CE390">
        <v>7.4061240000000002</v>
      </c>
      <c r="CF390">
        <v>4.0509009999999996</v>
      </c>
      <c r="CG390">
        <v>1.344981</v>
      </c>
      <c r="CH390">
        <v>-0.14504510000000001</v>
      </c>
      <c r="CI390">
        <v>-1.2135670000000001</v>
      </c>
      <c r="CJ390">
        <v>-0.46408739999999998</v>
      </c>
      <c r="CK390">
        <v>1.1521760000000001</v>
      </c>
      <c r="CL390">
        <v>4.9953149999999997</v>
      </c>
      <c r="CM390">
        <v>6.4001809999999999</v>
      </c>
      <c r="CN390">
        <v>5.2118149999999996</v>
      </c>
      <c r="CO390">
        <v>4.6591189999999996</v>
      </c>
      <c r="CP390">
        <v>3.2761610000000001</v>
      </c>
      <c r="CQ390">
        <v>1.793677</v>
      </c>
      <c r="CR390">
        <v>2.277898</v>
      </c>
      <c r="CS390">
        <v>0.82414319999999996</v>
      </c>
      <c r="CT390">
        <v>1.095529</v>
      </c>
      <c r="CU390">
        <v>2.2356009999999999</v>
      </c>
      <c r="CV390">
        <v>3.7404860000000002</v>
      </c>
      <c r="CW390">
        <v>1.133937</v>
      </c>
      <c r="CX390">
        <v>1.4009830000000001</v>
      </c>
      <c r="CY390">
        <v>4.5730810000000002</v>
      </c>
      <c r="CZ390">
        <v>25.50441</v>
      </c>
      <c r="DA390">
        <v>30.088180000000001</v>
      </c>
      <c r="DB390">
        <v>34.082320000000003</v>
      </c>
      <c r="DC390">
        <v>36.35754</v>
      </c>
      <c r="DD390">
        <v>12.655530000000001</v>
      </c>
      <c r="DE390">
        <v>7.3710880000000003</v>
      </c>
      <c r="DF390">
        <v>9.5235020000000006</v>
      </c>
      <c r="DG390">
        <v>1.023282</v>
      </c>
      <c r="DH390">
        <v>1.681046</v>
      </c>
      <c r="DI390">
        <v>2.1393490000000002</v>
      </c>
    </row>
    <row r="391" spans="1:113" x14ac:dyDescent="0.25">
      <c r="A391" t="str">
        <f t="shared" si="6"/>
        <v>All_5. Offices, Hotels, Finance, Services_All_All_All_200 kW and above_44062</v>
      </c>
      <c r="B391" t="s">
        <v>155</v>
      </c>
      <c r="C391" t="s">
        <v>174</v>
      </c>
      <c r="D391" t="s">
        <v>2</v>
      </c>
      <c r="E391" t="s">
        <v>41</v>
      </c>
      <c r="F391" t="s">
        <v>2</v>
      </c>
      <c r="G391" t="s">
        <v>2</v>
      </c>
      <c r="H391" t="s">
        <v>2</v>
      </c>
      <c r="I391" t="s">
        <v>39</v>
      </c>
      <c r="J391" s="11">
        <v>44062</v>
      </c>
      <c r="K391">
        <v>15</v>
      </c>
      <c r="L391">
        <v>18</v>
      </c>
      <c r="M391">
        <v>487</v>
      </c>
      <c r="N391">
        <v>0</v>
      </c>
      <c r="O391">
        <v>0</v>
      </c>
      <c r="P391">
        <v>0</v>
      </c>
      <c r="Q391">
        <v>0</v>
      </c>
      <c r="R391">
        <v>197.40430000000001</v>
      </c>
      <c r="S391">
        <v>193.4264</v>
      </c>
      <c r="T391">
        <v>191.41669999999999</v>
      </c>
      <c r="U391">
        <v>190.339</v>
      </c>
      <c r="V391">
        <v>192.8192</v>
      </c>
      <c r="W391">
        <v>208.16499999999999</v>
      </c>
      <c r="X391">
        <v>232.43440000000001</v>
      </c>
      <c r="Y391">
        <v>245.4229</v>
      </c>
      <c r="Z391">
        <v>259.94580000000002</v>
      </c>
      <c r="AA391">
        <v>272.36450000000002</v>
      </c>
      <c r="AB391">
        <v>286.45060000000001</v>
      </c>
      <c r="AC391">
        <v>295.02730000000003</v>
      </c>
      <c r="AD391">
        <v>296.18009999999998</v>
      </c>
      <c r="AE391">
        <v>294.77350000000001</v>
      </c>
      <c r="AF391">
        <v>288.56790000000001</v>
      </c>
      <c r="AG391">
        <v>288.57780000000002</v>
      </c>
      <c r="AH391">
        <v>281.17759999999998</v>
      </c>
      <c r="AI391">
        <v>271.07220000000001</v>
      </c>
      <c r="AJ391">
        <v>248.27430000000001</v>
      </c>
      <c r="AK391">
        <v>234.58629999999999</v>
      </c>
      <c r="AL391">
        <v>226.39779999999999</v>
      </c>
      <c r="AM391">
        <v>221.09460000000001</v>
      </c>
      <c r="AN391">
        <v>211.81870000000001</v>
      </c>
      <c r="AO391">
        <v>203.012</v>
      </c>
      <c r="AP391">
        <v>73.977900000000005</v>
      </c>
      <c r="AQ391">
        <v>73.667109999999994</v>
      </c>
      <c r="AR391">
        <v>73.479560000000006</v>
      </c>
      <c r="AS391">
        <v>72.578540000000004</v>
      </c>
      <c r="AT391">
        <v>72.800039999999996</v>
      </c>
      <c r="AU391">
        <v>72.635930000000002</v>
      </c>
      <c r="AV391">
        <v>73.446960000000004</v>
      </c>
      <c r="AW391">
        <v>76.783109999999994</v>
      </c>
      <c r="AX391">
        <v>81.159520000000001</v>
      </c>
      <c r="AY391">
        <v>84.432850000000002</v>
      </c>
      <c r="AZ391">
        <v>88.089370000000002</v>
      </c>
      <c r="BA391">
        <v>89.582620000000006</v>
      </c>
      <c r="BB391">
        <v>87.902360000000002</v>
      </c>
      <c r="BC391">
        <v>88.337230000000005</v>
      </c>
      <c r="BD391">
        <v>87.754170000000002</v>
      </c>
      <c r="BE391">
        <v>87.972579999999994</v>
      </c>
      <c r="BF391">
        <v>87.602969999999999</v>
      </c>
      <c r="BG391">
        <v>85.160610000000005</v>
      </c>
      <c r="BH391">
        <v>80.117580000000004</v>
      </c>
      <c r="BI391">
        <v>76.677639999999997</v>
      </c>
      <c r="BJ391">
        <v>75.381860000000003</v>
      </c>
      <c r="BK391">
        <v>75.015000000000001</v>
      </c>
      <c r="BL391">
        <v>73.825239999999994</v>
      </c>
      <c r="BM391">
        <v>73.435000000000002</v>
      </c>
      <c r="BN391">
        <v>2.7816380000000001</v>
      </c>
      <c r="BO391">
        <v>3.1116069999999998</v>
      </c>
      <c r="BP391">
        <v>3.1441340000000002</v>
      </c>
      <c r="BQ391">
        <v>2.5195650000000001</v>
      </c>
      <c r="BR391">
        <v>1.568735</v>
      </c>
      <c r="BS391">
        <v>1.314743</v>
      </c>
      <c r="BT391">
        <v>-0.34695959999999998</v>
      </c>
      <c r="BU391">
        <v>-0.11430029999999999</v>
      </c>
      <c r="BV391">
        <v>-0.20439930000000001</v>
      </c>
      <c r="BW391">
        <v>-4.6669099999999998E-2</v>
      </c>
      <c r="BX391">
        <v>-0.382969</v>
      </c>
      <c r="BY391">
        <v>-0.13074559999999999</v>
      </c>
      <c r="BZ391">
        <v>0.70486819999999994</v>
      </c>
      <c r="CA391">
        <v>3.4720469999999999</v>
      </c>
      <c r="CB391">
        <v>9.0272839999999999</v>
      </c>
      <c r="CC391">
        <v>7.9357949999999997</v>
      </c>
      <c r="CD391">
        <v>8.0033989999999999</v>
      </c>
      <c r="CE391">
        <v>8.2827959999999994</v>
      </c>
      <c r="CF391">
        <v>3.6456759999999999</v>
      </c>
      <c r="CG391">
        <v>0.81620939999999997</v>
      </c>
      <c r="CH391">
        <v>-0.59010819999999997</v>
      </c>
      <c r="CI391">
        <v>-1.0674170000000001</v>
      </c>
      <c r="CJ391">
        <v>-0.29741069999999997</v>
      </c>
      <c r="CK391">
        <v>1.022961</v>
      </c>
      <c r="CL391">
        <v>5.9293399999999998</v>
      </c>
      <c r="CM391">
        <v>7.3551570000000002</v>
      </c>
      <c r="CN391">
        <v>5.8624080000000003</v>
      </c>
      <c r="CO391">
        <v>5.0853279999999996</v>
      </c>
      <c r="CP391">
        <v>3.5398329999999998</v>
      </c>
      <c r="CQ391">
        <v>1.524786</v>
      </c>
      <c r="CR391">
        <v>2.8312729999999999</v>
      </c>
      <c r="CS391">
        <v>0.9252899</v>
      </c>
      <c r="CT391">
        <v>1.229657</v>
      </c>
      <c r="CU391">
        <v>2.0885210000000001</v>
      </c>
      <c r="CV391" s="25">
        <v>3.4102389999999998</v>
      </c>
      <c r="CW391" s="25">
        <v>0.73608379999999995</v>
      </c>
      <c r="CX391" s="25">
        <v>1.0666519999999999</v>
      </c>
      <c r="CY391">
        <v>4.7223759999999997</v>
      </c>
      <c r="CZ391">
        <v>30.363240000000001</v>
      </c>
      <c r="DA391">
        <v>35.134590000000003</v>
      </c>
      <c r="DB391">
        <v>39.34751</v>
      </c>
      <c r="DC391">
        <v>45.459350000000001</v>
      </c>
      <c r="DD391">
        <v>15.53814</v>
      </c>
      <c r="DE391">
        <v>7.8791950000000002</v>
      </c>
      <c r="DF391">
        <v>10.35197</v>
      </c>
      <c r="DG391">
        <v>1.1204480000000001</v>
      </c>
      <c r="DH391">
        <v>2.3824429999999999</v>
      </c>
      <c r="DI391">
        <v>2.3464170000000002</v>
      </c>
    </row>
    <row r="392" spans="1:113" x14ac:dyDescent="0.25">
      <c r="A392" t="str">
        <f t="shared" si="6"/>
        <v>All_5. Offices, Hotels, Finance, Services_All_All_All_200 kW and above_44063</v>
      </c>
      <c r="B392" t="s">
        <v>155</v>
      </c>
      <c r="C392" t="s">
        <v>174</v>
      </c>
      <c r="D392" t="s">
        <v>2</v>
      </c>
      <c r="E392" t="s">
        <v>41</v>
      </c>
      <c r="F392" t="s">
        <v>2</v>
      </c>
      <c r="G392" t="s">
        <v>2</v>
      </c>
      <c r="H392" t="s">
        <v>2</v>
      </c>
      <c r="I392" t="s">
        <v>39</v>
      </c>
      <c r="J392" s="11">
        <v>44063</v>
      </c>
      <c r="K392">
        <v>15</v>
      </c>
      <c r="L392">
        <v>18</v>
      </c>
      <c r="M392">
        <v>487</v>
      </c>
      <c r="N392">
        <v>0</v>
      </c>
      <c r="O392">
        <v>0</v>
      </c>
      <c r="P392">
        <v>0</v>
      </c>
      <c r="Q392">
        <v>0</v>
      </c>
      <c r="R392">
        <v>198.73679999999999</v>
      </c>
      <c r="S392">
        <v>194.20330000000001</v>
      </c>
      <c r="T392">
        <v>191.84350000000001</v>
      </c>
      <c r="U392">
        <v>190.8349</v>
      </c>
      <c r="V392">
        <v>196.6645</v>
      </c>
      <c r="W392">
        <v>213.98990000000001</v>
      </c>
      <c r="X392">
        <v>232.30930000000001</v>
      </c>
      <c r="Y392">
        <v>242.3674</v>
      </c>
      <c r="Z392">
        <v>255.33320000000001</v>
      </c>
      <c r="AA392">
        <v>271.435</v>
      </c>
      <c r="AB392">
        <v>285.33080000000001</v>
      </c>
      <c r="AC392">
        <v>288.84089999999998</v>
      </c>
      <c r="AD392">
        <v>292.05189999999999</v>
      </c>
      <c r="AE392">
        <v>294.34399999999999</v>
      </c>
      <c r="AF392">
        <v>290.21749999999997</v>
      </c>
      <c r="AG392">
        <v>290.12130000000002</v>
      </c>
      <c r="AH392">
        <v>280.96550000000002</v>
      </c>
      <c r="AI392">
        <v>266.53519999999997</v>
      </c>
      <c r="AJ392">
        <v>243.78819999999999</v>
      </c>
      <c r="AK392">
        <v>230.59569999999999</v>
      </c>
      <c r="AL392">
        <v>221.45869999999999</v>
      </c>
      <c r="AM392">
        <v>214.28299999999999</v>
      </c>
      <c r="AN392">
        <v>205.99459999999999</v>
      </c>
      <c r="AO392">
        <v>198.06059999999999</v>
      </c>
      <c r="AP392">
        <v>72.844099999999997</v>
      </c>
      <c r="AQ392">
        <v>72.202370000000002</v>
      </c>
      <c r="AR392">
        <v>72.166539999999998</v>
      </c>
      <c r="AS392">
        <v>72.583259999999996</v>
      </c>
      <c r="AT392">
        <v>72.001959999999997</v>
      </c>
      <c r="AU392">
        <v>72.352249999999998</v>
      </c>
      <c r="AV392">
        <v>72.678380000000004</v>
      </c>
      <c r="AW392">
        <v>75.170860000000005</v>
      </c>
      <c r="AX392">
        <v>78.711460000000002</v>
      </c>
      <c r="AY392">
        <v>83.616240000000005</v>
      </c>
      <c r="AZ392">
        <v>86.659199999999998</v>
      </c>
      <c r="BA392">
        <v>87.148870000000002</v>
      </c>
      <c r="BB392">
        <v>88.814430000000002</v>
      </c>
      <c r="BC392">
        <v>90.522689999999997</v>
      </c>
      <c r="BD392">
        <v>89.765720000000002</v>
      </c>
      <c r="BE392">
        <v>85.828540000000004</v>
      </c>
      <c r="BF392">
        <v>80.727680000000007</v>
      </c>
      <c r="BG392">
        <v>78.508409999999998</v>
      </c>
      <c r="BH392">
        <v>76.822879999999998</v>
      </c>
      <c r="BI392">
        <v>75.279110000000003</v>
      </c>
      <c r="BJ392">
        <v>73.805949999999996</v>
      </c>
      <c r="BK392">
        <v>73.440119999999993</v>
      </c>
      <c r="BL392">
        <v>72.935079999999999</v>
      </c>
      <c r="BM392">
        <v>72.360990000000001</v>
      </c>
      <c r="BN392">
        <v>2.7307619999999999</v>
      </c>
      <c r="BO392">
        <v>2.7766440000000001</v>
      </c>
      <c r="BP392">
        <v>2.4190489999999998</v>
      </c>
      <c r="BQ392">
        <v>2.576937</v>
      </c>
      <c r="BR392">
        <v>1.7079</v>
      </c>
      <c r="BS392">
        <v>1.396091</v>
      </c>
      <c r="BT392">
        <v>-0.27242889999999997</v>
      </c>
      <c r="BU392">
        <v>-0.28755629999999999</v>
      </c>
      <c r="BV392">
        <v>-0.48287679999999999</v>
      </c>
      <c r="BW392">
        <v>-2.8576399999999998E-2</v>
      </c>
      <c r="BX392">
        <v>-5.7520999999999996E-3</v>
      </c>
      <c r="BY392">
        <v>-0.35124749999999999</v>
      </c>
      <c r="BZ392">
        <v>0.81921440000000001</v>
      </c>
      <c r="CA392">
        <v>3.7030569999999998</v>
      </c>
      <c r="CB392">
        <v>9.0857919999999996</v>
      </c>
      <c r="CC392">
        <v>6.7642319999999998</v>
      </c>
      <c r="CD392">
        <v>5.8382199999999997</v>
      </c>
      <c r="CE392">
        <v>4.1879010000000001</v>
      </c>
      <c r="CF392">
        <v>1.463395</v>
      </c>
      <c r="CG392">
        <v>0.48525089999999999</v>
      </c>
      <c r="CH392">
        <v>-1.4028719999999999</v>
      </c>
      <c r="CI392">
        <v>-0.73447700000000005</v>
      </c>
      <c r="CJ392">
        <v>-0.19186120000000001</v>
      </c>
      <c r="CK392">
        <v>0.91289679999999995</v>
      </c>
      <c r="CL392">
        <v>6.7489179999999998</v>
      </c>
      <c r="CM392">
        <v>8.5253209999999999</v>
      </c>
      <c r="CN392">
        <v>6.9358050000000002</v>
      </c>
      <c r="CO392">
        <v>5.9766510000000004</v>
      </c>
      <c r="CP392">
        <v>4.2434219999999998</v>
      </c>
      <c r="CQ392">
        <v>1.691729</v>
      </c>
      <c r="CR392">
        <v>3.3959100000000002</v>
      </c>
      <c r="CS392">
        <v>1.1097969999999999</v>
      </c>
      <c r="CT392">
        <v>1.3112490000000001</v>
      </c>
      <c r="CU392">
        <v>2.3594870000000001</v>
      </c>
      <c r="CV392" s="25">
        <v>2.7802769999999999</v>
      </c>
      <c r="CW392" s="25">
        <v>0.63963550000000002</v>
      </c>
      <c r="CX392" s="25">
        <v>1.1088480000000001</v>
      </c>
      <c r="CY392">
        <v>5.3677650000000003</v>
      </c>
      <c r="CZ392">
        <v>32.556959999999997</v>
      </c>
      <c r="DA392">
        <v>34.397709999999996</v>
      </c>
      <c r="DB392">
        <v>33.825890000000001</v>
      </c>
      <c r="DC392">
        <v>34.961509999999997</v>
      </c>
      <c r="DD392">
        <v>12.63763</v>
      </c>
      <c r="DE392">
        <v>7.7618109999999998</v>
      </c>
      <c r="DF392">
        <v>10.094799999999999</v>
      </c>
      <c r="DG392">
        <v>1.210127</v>
      </c>
      <c r="DH392">
        <v>2.1583329999999998</v>
      </c>
      <c r="DI392">
        <v>2.2467670000000002</v>
      </c>
    </row>
    <row r="393" spans="1:113" x14ac:dyDescent="0.25">
      <c r="A393" t="str">
        <f t="shared" si="6"/>
        <v>All_5. Offices, Hotels, Finance, Services_All_All_All_200 kW and above_44079</v>
      </c>
      <c r="B393" t="s">
        <v>155</v>
      </c>
      <c r="C393" t="s">
        <v>174</v>
      </c>
      <c r="D393" t="s">
        <v>2</v>
      </c>
      <c r="E393" t="s">
        <v>41</v>
      </c>
      <c r="F393" t="s">
        <v>2</v>
      </c>
      <c r="G393" t="s">
        <v>2</v>
      </c>
      <c r="H393" t="s">
        <v>2</v>
      </c>
      <c r="I393" t="s">
        <v>39</v>
      </c>
      <c r="J393" s="11">
        <v>44079</v>
      </c>
      <c r="K393">
        <v>15</v>
      </c>
      <c r="L393">
        <v>18</v>
      </c>
      <c r="M393">
        <v>487</v>
      </c>
      <c r="N393">
        <v>0</v>
      </c>
      <c r="O393">
        <v>0</v>
      </c>
      <c r="P393">
        <v>0</v>
      </c>
      <c r="Q393">
        <v>0</v>
      </c>
      <c r="R393">
        <v>190.6694</v>
      </c>
      <c r="S393">
        <v>185.7397</v>
      </c>
      <c r="T393">
        <v>182.58580000000001</v>
      </c>
      <c r="U393">
        <v>179.81129999999999</v>
      </c>
      <c r="V393">
        <v>179.44460000000001</v>
      </c>
      <c r="W393">
        <v>181.97130000000001</v>
      </c>
      <c r="X393">
        <v>188.56489999999999</v>
      </c>
      <c r="Y393">
        <v>194.64359999999999</v>
      </c>
      <c r="Z393">
        <v>212.28989999999999</v>
      </c>
      <c r="AA393">
        <v>229.4726</v>
      </c>
      <c r="AB393">
        <v>243.0753</v>
      </c>
      <c r="AC393">
        <v>248.1147</v>
      </c>
      <c r="AD393">
        <v>253.7587</v>
      </c>
      <c r="AE393">
        <v>251.5676</v>
      </c>
      <c r="AF393">
        <v>253.4385</v>
      </c>
      <c r="AG393">
        <v>253.89769999999999</v>
      </c>
      <c r="AH393">
        <v>254.2687</v>
      </c>
      <c r="AI393">
        <v>251.29400000000001</v>
      </c>
      <c r="AJ393">
        <v>240.16679999999999</v>
      </c>
      <c r="AK393">
        <v>231.4092</v>
      </c>
      <c r="AL393">
        <v>222.715</v>
      </c>
      <c r="AM393">
        <v>221.06200000000001</v>
      </c>
      <c r="AN393">
        <v>214.8819</v>
      </c>
      <c r="AO393">
        <v>205.38560000000001</v>
      </c>
      <c r="AP393">
        <v>72.039100000000005</v>
      </c>
      <c r="AQ393">
        <v>71.596080000000001</v>
      </c>
      <c r="AR393">
        <v>71.010450000000006</v>
      </c>
      <c r="AS393">
        <v>70.884200000000007</v>
      </c>
      <c r="AT393">
        <v>70.749889999999994</v>
      </c>
      <c r="AU393">
        <v>70.82105</v>
      </c>
      <c r="AV393">
        <v>70.821269999999998</v>
      </c>
      <c r="AW393">
        <v>75.365039999999993</v>
      </c>
      <c r="AX393">
        <v>80.905559999999994</v>
      </c>
      <c r="AY393">
        <v>86.743300000000005</v>
      </c>
      <c r="AZ393">
        <v>92.760909999999996</v>
      </c>
      <c r="BA393">
        <v>95.342529999999996</v>
      </c>
      <c r="BB393">
        <v>97.872219999999999</v>
      </c>
      <c r="BC393">
        <v>100.2991</v>
      </c>
      <c r="BD393">
        <v>99.684870000000004</v>
      </c>
      <c r="BE393">
        <v>98.994929999999997</v>
      </c>
      <c r="BF393">
        <v>97.977670000000003</v>
      </c>
      <c r="BG393">
        <v>94.730940000000004</v>
      </c>
      <c r="BH393">
        <v>89.419340000000005</v>
      </c>
      <c r="BI393">
        <v>85.038960000000003</v>
      </c>
      <c r="BJ393">
        <v>82.110550000000003</v>
      </c>
      <c r="BK393">
        <v>79.381929999999997</v>
      </c>
      <c r="BL393">
        <v>79.234179999999995</v>
      </c>
      <c r="BM393">
        <v>77.524410000000003</v>
      </c>
      <c r="BN393">
        <v>2.6387969999999998</v>
      </c>
      <c r="BO393">
        <v>2.6526290000000001</v>
      </c>
      <c r="BP393">
        <v>1.87734</v>
      </c>
      <c r="BQ393">
        <v>2.3154729999999999</v>
      </c>
      <c r="BR393">
        <v>2.242121</v>
      </c>
      <c r="BS393">
        <v>1.737109</v>
      </c>
      <c r="BT393">
        <v>0.1007502</v>
      </c>
      <c r="BU393">
        <v>-0.18498229999999999</v>
      </c>
      <c r="BV393">
        <v>2.6493200000000001E-2</v>
      </c>
      <c r="BW393">
        <v>0.13046569999999999</v>
      </c>
      <c r="BX393">
        <v>-1.3202590000000001</v>
      </c>
      <c r="BY393">
        <v>0.83970259999999997</v>
      </c>
      <c r="BZ393">
        <v>1.4946520000000001</v>
      </c>
      <c r="CA393">
        <v>4.6696569999999999</v>
      </c>
      <c r="CB393">
        <v>10.32733</v>
      </c>
      <c r="CC393">
        <v>10.807650000000001</v>
      </c>
      <c r="CD393">
        <v>10.289350000000001</v>
      </c>
      <c r="CE393">
        <v>13.50581</v>
      </c>
      <c r="CF393">
        <v>11.08433</v>
      </c>
      <c r="CG393">
        <v>4.2175820000000002</v>
      </c>
      <c r="CH393">
        <v>4.6775830000000003</v>
      </c>
      <c r="CI393">
        <v>-2.5471140000000001</v>
      </c>
      <c r="CJ393">
        <v>-0.95434660000000004</v>
      </c>
      <c r="CK393">
        <v>1.7706280000000001</v>
      </c>
      <c r="CL393">
        <v>5.0367170000000003</v>
      </c>
      <c r="CM393">
        <v>6.7635439999999996</v>
      </c>
      <c r="CN393">
        <v>5.5037770000000004</v>
      </c>
      <c r="CO393">
        <v>4.389024</v>
      </c>
      <c r="CP393">
        <v>3.168777</v>
      </c>
      <c r="CQ393">
        <v>1.7865660000000001</v>
      </c>
      <c r="CR393">
        <v>2.806511</v>
      </c>
      <c r="CS393">
        <v>0.97656880000000001</v>
      </c>
      <c r="CT393">
        <v>1.532448</v>
      </c>
      <c r="CU393">
        <v>3.091669</v>
      </c>
      <c r="CV393">
        <v>7.6083030000000003</v>
      </c>
      <c r="CW393">
        <v>1.673657</v>
      </c>
      <c r="CX393">
        <v>2.1746859999999999</v>
      </c>
      <c r="CY393">
        <v>8.7898540000000001</v>
      </c>
      <c r="CZ393">
        <v>41.990180000000002</v>
      </c>
      <c r="DA393">
        <v>44.81682</v>
      </c>
      <c r="DB393">
        <v>47.286999999999999</v>
      </c>
      <c r="DC393">
        <v>68.58811</v>
      </c>
      <c r="DD393">
        <v>42.592350000000003</v>
      </c>
      <c r="DE393">
        <v>34.452919999999999</v>
      </c>
      <c r="DF393">
        <v>36.032060000000001</v>
      </c>
      <c r="DG393">
        <v>2.467263</v>
      </c>
      <c r="DH393">
        <v>3.2396729999999998</v>
      </c>
      <c r="DI393">
        <v>3.2373569999999998</v>
      </c>
    </row>
    <row r="394" spans="1:113" x14ac:dyDescent="0.25">
      <c r="A394" t="str">
        <f t="shared" si="6"/>
        <v>All_5. Offices, Hotels, Finance, Services_All_All_All_200 kW and above_44080</v>
      </c>
      <c r="B394" t="s">
        <v>155</v>
      </c>
      <c r="C394" t="s">
        <v>174</v>
      </c>
      <c r="D394" t="s">
        <v>2</v>
      </c>
      <c r="E394" t="s">
        <v>41</v>
      </c>
      <c r="F394" t="s">
        <v>2</v>
      </c>
      <c r="G394" t="s">
        <v>2</v>
      </c>
      <c r="H394" t="s">
        <v>2</v>
      </c>
      <c r="I394" t="s">
        <v>39</v>
      </c>
      <c r="J394" s="11">
        <v>44080</v>
      </c>
      <c r="K394">
        <v>15</v>
      </c>
      <c r="L394">
        <v>18</v>
      </c>
      <c r="M394">
        <v>487</v>
      </c>
      <c r="N394">
        <v>0</v>
      </c>
      <c r="O394">
        <v>0</v>
      </c>
      <c r="P394">
        <v>0</v>
      </c>
      <c r="Q394">
        <v>0</v>
      </c>
      <c r="R394">
        <v>198.8261</v>
      </c>
      <c r="S394">
        <v>192.73679999999999</v>
      </c>
      <c r="T394">
        <v>189.28530000000001</v>
      </c>
      <c r="U394">
        <v>187.13939999999999</v>
      </c>
      <c r="V394">
        <v>186.44909999999999</v>
      </c>
      <c r="W394">
        <v>187.57769999999999</v>
      </c>
      <c r="X394">
        <v>191.9753</v>
      </c>
      <c r="Y394">
        <v>197.55789999999999</v>
      </c>
      <c r="Z394">
        <v>211.73249999999999</v>
      </c>
      <c r="AA394">
        <v>227.42230000000001</v>
      </c>
      <c r="AB394">
        <v>241.04040000000001</v>
      </c>
      <c r="AC394">
        <v>245.76660000000001</v>
      </c>
      <c r="AD394">
        <v>251.63380000000001</v>
      </c>
      <c r="AE394">
        <v>255.24760000000001</v>
      </c>
      <c r="AF394">
        <v>259.55829999999997</v>
      </c>
      <c r="AG394">
        <v>258.45440000000002</v>
      </c>
      <c r="AH394">
        <v>257.97059999999999</v>
      </c>
      <c r="AI394">
        <v>253.4091</v>
      </c>
      <c r="AJ394">
        <v>242.87610000000001</v>
      </c>
      <c r="AK394">
        <v>234.8261</v>
      </c>
      <c r="AL394">
        <v>226.5849</v>
      </c>
      <c r="AM394">
        <v>226.01689999999999</v>
      </c>
      <c r="AN394">
        <v>220.38740000000001</v>
      </c>
      <c r="AO394">
        <v>211.464</v>
      </c>
      <c r="AP394">
        <v>77.183099999999996</v>
      </c>
      <c r="AQ394">
        <v>76.139690000000002</v>
      </c>
      <c r="AR394">
        <v>74.797799999999995</v>
      </c>
      <c r="AS394">
        <v>74.935130000000001</v>
      </c>
      <c r="AT394">
        <v>75.904120000000006</v>
      </c>
      <c r="AU394">
        <v>75.717870000000005</v>
      </c>
      <c r="AV394">
        <v>76.744870000000006</v>
      </c>
      <c r="AW394">
        <v>84.448170000000005</v>
      </c>
      <c r="AX394">
        <v>90.608990000000006</v>
      </c>
      <c r="AY394">
        <v>96.248840000000001</v>
      </c>
      <c r="AZ394">
        <v>101.6086</v>
      </c>
      <c r="BA394">
        <v>103.3699</v>
      </c>
      <c r="BB394">
        <v>103.7139</v>
      </c>
      <c r="BC394">
        <v>105.03270000000001</v>
      </c>
      <c r="BD394">
        <v>103.85850000000001</v>
      </c>
      <c r="BE394">
        <v>101.4931</v>
      </c>
      <c r="BF394">
        <v>97.772499999999994</v>
      </c>
      <c r="BG394">
        <v>93.139960000000002</v>
      </c>
      <c r="BH394">
        <v>85.765410000000003</v>
      </c>
      <c r="BI394">
        <v>81.9803</v>
      </c>
      <c r="BJ394">
        <v>79.458089999999999</v>
      </c>
      <c r="BK394">
        <v>78.177729999999997</v>
      </c>
      <c r="BL394">
        <v>77.181560000000005</v>
      </c>
      <c r="BM394">
        <v>75.55283</v>
      </c>
      <c r="BN394">
        <v>5.704707</v>
      </c>
      <c r="BO394">
        <v>5.2765659999999999</v>
      </c>
      <c r="BP394">
        <v>5.0008319999999999</v>
      </c>
      <c r="BQ394">
        <v>3.5233400000000001</v>
      </c>
      <c r="BR394">
        <v>0.1043159</v>
      </c>
      <c r="BS394">
        <v>1.684267</v>
      </c>
      <c r="BT394">
        <v>-1.1207210000000001</v>
      </c>
      <c r="BU394">
        <v>-9.2818200000000003E-2</v>
      </c>
      <c r="BV394">
        <v>1.1056060000000001</v>
      </c>
      <c r="BW394">
        <v>1.0215369999999999</v>
      </c>
      <c r="BX394">
        <v>-1.0471630000000001</v>
      </c>
      <c r="BY394">
        <v>1.174625</v>
      </c>
      <c r="BZ394">
        <v>1.045793</v>
      </c>
      <c r="CA394">
        <v>2.7731710000000001</v>
      </c>
      <c r="CB394">
        <v>6.5398839999999998</v>
      </c>
      <c r="CC394">
        <v>8.4765060000000005</v>
      </c>
      <c r="CD394">
        <v>6.7128709999999998</v>
      </c>
      <c r="CE394">
        <v>8.8366120000000006</v>
      </c>
      <c r="CF394">
        <v>6.5606479999999996</v>
      </c>
      <c r="CG394">
        <v>1.9008130000000001</v>
      </c>
      <c r="CH394">
        <v>1.8110539999999999</v>
      </c>
      <c r="CI394">
        <v>-1.1389279999999999</v>
      </c>
      <c r="CJ394">
        <v>-0.69018749999999995</v>
      </c>
      <c r="CK394">
        <v>0.92037910000000001</v>
      </c>
      <c r="CL394">
        <v>4.7193440000000004</v>
      </c>
      <c r="CM394">
        <v>5.8403729999999996</v>
      </c>
      <c r="CN394">
        <v>4.599704</v>
      </c>
      <c r="CO394">
        <v>3.9866450000000002</v>
      </c>
      <c r="CP394">
        <v>3.048781</v>
      </c>
      <c r="CQ394">
        <v>2.554745</v>
      </c>
      <c r="CR394">
        <v>3.2912669999999999</v>
      </c>
      <c r="CS394">
        <v>1.6648259999999999</v>
      </c>
      <c r="CT394">
        <v>2.2044860000000002</v>
      </c>
      <c r="CU394">
        <v>6.0421300000000002</v>
      </c>
      <c r="CV394">
        <v>14.601129999999999</v>
      </c>
      <c r="CW394">
        <v>4.3621629999999998</v>
      </c>
      <c r="CX394">
        <v>3.9401969999999999</v>
      </c>
      <c r="CY394">
        <v>10.16147</v>
      </c>
      <c r="CZ394">
        <v>41.433590000000002</v>
      </c>
      <c r="DA394">
        <v>42.769080000000002</v>
      </c>
      <c r="DB394">
        <v>42.616070000000001</v>
      </c>
      <c r="DC394">
        <v>52.739150000000002</v>
      </c>
      <c r="DD394">
        <v>28.089220000000001</v>
      </c>
      <c r="DE394">
        <v>16.72569</v>
      </c>
      <c r="DF394">
        <v>18.271629999999998</v>
      </c>
      <c r="DG394">
        <v>1.183527</v>
      </c>
      <c r="DH394">
        <v>3.146585</v>
      </c>
      <c r="DI394">
        <v>2.6378029999999999</v>
      </c>
    </row>
    <row r="395" spans="1:113" x14ac:dyDescent="0.25">
      <c r="A395" t="str">
        <f t="shared" si="6"/>
        <v>All_5. Offices, Hotels, Finance, Services_All_All_All_200 kW and above_44081</v>
      </c>
      <c r="B395" t="s">
        <v>155</v>
      </c>
      <c r="C395" t="s">
        <v>174</v>
      </c>
      <c r="D395" t="s">
        <v>2</v>
      </c>
      <c r="E395" t="s">
        <v>41</v>
      </c>
      <c r="F395" t="s">
        <v>2</v>
      </c>
      <c r="G395" t="s">
        <v>2</v>
      </c>
      <c r="H395" t="s">
        <v>2</v>
      </c>
      <c r="I395" t="s">
        <v>39</v>
      </c>
      <c r="J395" s="11">
        <v>44081</v>
      </c>
      <c r="K395">
        <v>15</v>
      </c>
      <c r="L395">
        <v>18</v>
      </c>
      <c r="M395">
        <v>487</v>
      </c>
      <c r="N395">
        <v>0</v>
      </c>
      <c r="O395">
        <v>0</v>
      </c>
      <c r="P395">
        <v>0</v>
      </c>
      <c r="Q395">
        <v>0</v>
      </c>
      <c r="R395">
        <v>203.8777</v>
      </c>
      <c r="S395">
        <v>198.89570000000001</v>
      </c>
      <c r="T395">
        <v>194.56909999999999</v>
      </c>
      <c r="U395">
        <v>192.2251</v>
      </c>
      <c r="V395">
        <v>194.04409999999999</v>
      </c>
      <c r="W395">
        <v>203.50620000000001</v>
      </c>
      <c r="X395">
        <v>214.24969999999999</v>
      </c>
      <c r="Y395">
        <v>215.5498</v>
      </c>
      <c r="Z395">
        <v>220.18889999999999</v>
      </c>
      <c r="AA395">
        <v>227.4521</v>
      </c>
      <c r="AB395">
        <v>235.00720000000001</v>
      </c>
      <c r="AC395">
        <v>235.04810000000001</v>
      </c>
      <c r="AD395">
        <v>236.52350000000001</v>
      </c>
      <c r="AE395">
        <v>236.82910000000001</v>
      </c>
      <c r="AF395">
        <v>237.93940000000001</v>
      </c>
      <c r="AG395">
        <v>237.6079</v>
      </c>
      <c r="AH395">
        <v>237.32599999999999</v>
      </c>
      <c r="AI395">
        <v>231.93690000000001</v>
      </c>
      <c r="AJ395">
        <v>217.84229999999999</v>
      </c>
      <c r="AK395">
        <v>209.90780000000001</v>
      </c>
      <c r="AL395">
        <v>201.4333</v>
      </c>
      <c r="AM395">
        <v>200.19560000000001</v>
      </c>
      <c r="AN395">
        <v>195.40119999999999</v>
      </c>
      <c r="AO395">
        <v>189.4795</v>
      </c>
      <c r="AP395">
        <v>73.804699999999997</v>
      </c>
      <c r="AQ395">
        <v>73.519580000000005</v>
      </c>
      <c r="AR395">
        <v>72.234970000000004</v>
      </c>
      <c r="AS395">
        <v>71.910839999999993</v>
      </c>
      <c r="AT395">
        <v>70.520889999999994</v>
      </c>
      <c r="AU395">
        <v>70.457470000000001</v>
      </c>
      <c r="AV395">
        <v>69.800150000000002</v>
      </c>
      <c r="AW395">
        <v>72.787700000000001</v>
      </c>
      <c r="AX395">
        <v>73.787049999999994</v>
      </c>
      <c r="AY395">
        <v>76.998919999999998</v>
      </c>
      <c r="AZ395">
        <v>80.307599999999994</v>
      </c>
      <c r="BA395">
        <v>81.102590000000006</v>
      </c>
      <c r="BB395">
        <v>81.624570000000006</v>
      </c>
      <c r="BC395">
        <v>80.708299999999994</v>
      </c>
      <c r="BD395">
        <v>80.874499999999998</v>
      </c>
      <c r="BE395">
        <v>79.55565</v>
      </c>
      <c r="BF395">
        <v>78.588369999999998</v>
      </c>
      <c r="BG395">
        <v>75.809619999999995</v>
      </c>
      <c r="BH395">
        <v>73.724170000000001</v>
      </c>
      <c r="BI395">
        <v>72.57526</v>
      </c>
      <c r="BJ395">
        <v>71.971919999999997</v>
      </c>
      <c r="BK395">
        <v>72.195300000000003</v>
      </c>
      <c r="BL395">
        <v>71.947059999999993</v>
      </c>
      <c r="BM395">
        <v>71.953900000000004</v>
      </c>
      <c r="BN395">
        <v>5.0792120000000001</v>
      </c>
      <c r="BO395">
        <v>4.2985709999999999</v>
      </c>
      <c r="BP395">
        <v>3.5423230000000001</v>
      </c>
      <c r="BQ395">
        <v>2.9148339999999999</v>
      </c>
      <c r="BR395">
        <v>2.4742470000000001</v>
      </c>
      <c r="BS395">
        <v>4.0246760000000004</v>
      </c>
      <c r="BT395">
        <v>0.65979569999999998</v>
      </c>
      <c r="BU395">
        <v>-2.4522840000000001</v>
      </c>
      <c r="BV395">
        <v>-2.9492600000000002</v>
      </c>
      <c r="BW395">
        <v>0.21730630000000001</v>
      </c>
      <c r="BX395">
        <v>2.3648410000000002</v>
      </c>
      <c r="BY395">
        <v>-1.6229830000000001</v>
      </c>
      <c r="BZ395">
        <v>-0.88002539999999996</v>
      </c>
      <c r="CA395">
        <v>-0.2066586</v>
      </c>
      <c r="CB395">
        <v>2.498535</v>
      </c>
      <c r="CC395">
        <v>0.42522969999999999</v>
      </c>
      <c r="CD395">
        <v>0.8080039</v>
      </c>
      <c r="CE395">
        <v>-2.955972</v>
      </c>
      <c r="CF395">
        <v>-2.8707720000000001</v>
      </c>
      <c r="CG395">
        <v>-1.0098009999999999</v>
      </c>
      <c r="CH395">
        <v>-2.890647</v>
      </c>
      <c r="CI395">
        <v>0.39462000000000003</v>
      </c>
      <c r="CJ395">
        <v>-0.22734879999999999</v>
      </c>
      <c r="CK395">
        <v>0.58046580000000003</v>
      </c>
      <c r="CL395">
        <v>9.5860310000000002</v>
      </c>
      <c r="CM395">
        <v>9.6031960000000005</v>
      </c>
      <c r="CN395">
        <v>7.8839519999999998</v>
      </c>
      <c r="CO395">
        <v>6.4625589999999997</v>
      </c>
      <c r="CP395">
        <v>5.1273910000000003</v>
      </c>
      <c r="CQ395">
        <v>3.7491949999999998</v>
      </c>
      <c r="CR395">
        <v>4.8509840000000004</v>
      </c>
      <c r="CS395">
        <v>1.906541</v>
      </c>
      <c r="CT395">
        <v>2.9871940000000001</v>
      </c>
      <c r="CU395">
        <v>6.7698210000000003</v>
      </c>
      <c r="CV395">
        <v>17.772680000000001</v>
      </c>
      <c r="CW395">
        <v>5.9872949999999996</v>
      </c>
      <c r="CX395">
        <v>5.7755299999999998</v>
      </c>
      <c r="CY395">
        <v>10.82109</v>
      </c>
      <c r="CZ395">
        <v>20.17286</v>
      </c>
      <c r="DA395">
        <v>24.97542</v>
      </c>
      <c r="DB395">
        <v>27.736920000000001</v>
      </c>
      <c r="DC395">
        <v>50.623130000000003</v>
      </c>
      <c r="DD395">
        <v>47.3735</v>
      </c>
      <c r="DE395">
        <v>37.511299999999999</v>
      </c>
      <c r="DF395">
        <v>33.2211</v>
      </c>
      <c r="DG395">
        <v>1.82657</v>
      </c>
      <c r="DH395">
        <v>4.0612190000000004</v>
      </c>
      <c r="DI395">
        <v>2.8382619999999998</v>
      </c>
    </row>
    <row r="396" spans="1:113" x14ac:dyDescent="0.25">
      <c r="A396" t="str">
        <f t="shared" si="6"/>
        <v>All_5. Offices, Hotels, Finance, Services_All_All_All_200 kW and above_44104</v>
      </c>
      <c r="B396" t="s">
        <v>155</v>
      </c>
      <c r="C396" t="s">
        <v>174</v>
      </c>
      <c r="D396" t="s">
        <v>2</v>
      </c>
      <c r="E396" t="s">
        <v>41</v>
      </c>
      <c r="F396" t="s">
        <v>2</v>
      </c>
      <c r="G396" t="s">
        <v>2</v>
      </c>
      <c r="H396" t="s">
        <v>2</v>
      </c>
      <c r="I396" t="s">
        <v>39</v>
      </c>
      <c r="J396" s="11">
        <v>44104</v>
      </c>
      <c r="K396">
        <v>15</v>
      </c>
      <c r="L396">
        <v>18</v>
      </c>
      <c r="M396">
        <v>488</v>
      </c>
      <c r="N396">
        <v>0</v>
      </c>
      <c r="O396">
        <v>0</v>
      </c>
      <c r="P396">
        <v>0</v>
      </c>
      <c r="Q396">
        <v>0</v>
      </c>
      <c r="R396">
        <v>182.57919999999999</v>
      </c>
      <c r="S396">
        <v>177.35040000000001</v>
      </c>
      <c r="T396">
        <v>173.85499999999999</v>
      </c>
      <c r="U396">
        <v>171.39879999999999</v>
      </c>
      <c r="V396">
        <v>172.60210000000001</v>
      </c>
      <c r="W396">
        <v>182.96610000000001</v>
      </c>
      <c r="X396">
        <v>200.08170000000001</v>
      </c>
      <c r="Y396">
        <v>211.2517</v>
      </c>
      <c r="Z396">
        <v>227.41749999999999</v>
      </c>
      <c r="AA396">
        <v>246.41040000000001</v>
      </c>
      <c r="AB396">
        <v>264.5317</v>
      </c>
      <c r="AC396">
        <v>271.59289999999999</v>
      </c>
      <c r="AD396">
        <v>278.48469999999998</v>
      </c>
      <c r="AE396">
        <v>284.77589999999998</v>
      </c>
      <c r="AF396">
        <v>286.51519999999999</v>
      </c>
      <c r="AG396">
        <v>285.16129999999998</v>
      </c>
      <c r="AH396">
        <v>284.85660000000001</v>
      </c>
      <c r="AI396">
        <v>271.92700000000002</v>
      </c>
      <c r="AJ396">
        <v>240.79429999999999</v>
      </c>
      <c r="AK396">
        <v>223.8152</v>
      </c>
      <c r="AL396">
        <v>211.3912</v>
      </c>
      <c r="AM396">
        <v>207.80670000000001</v>
      </c>
      <c r="AN396">
        <v>197.12719999999999</v>
      </c>
      <c r="AO396">
        <v>187.40969999999999</v>
      </c>
      <c r="AP396">
        <v>67.687299999999993</v>
      </c>
      <c r="AQ396">
        <v>67.901619999999994</v>
      </c>
      <c r="AR396">
        <v>66.865129999999994</v>
      </c>
      <c r="AS396">
        <v>68.658000000000001</v>
      </c>
      <c r="AT396">
        <v>69.337720000000004</v>
      </c>
      <c r="AU396">
        <v>70.291989999999998</v>
      </c>
      <c r="AV396">
        <v>71.491460000000004</v>
      </c>
      <c r="AW396">
        <v>76.653419999999997</v>
      </c>
      <c r="AX396">
        <v>83.356979999999993</v>
      </c>
      <c r="AY396">
        <v>89.03349</v>
      </c>
      <c r="AZ396">
        <v>94.883740000000003</v>
      </c>
      <c r="BA396">
        <v>97.543260000000004</v>
      </c>
      <c r="BB396">
        <v>96.581050000000005</v>
      </c>
      <c r="BC396">
        <v>95.928839999999994</v>
      </c>
      <c r="BD396">
        <v>95.552800000000005</v>
      </c>
      <c r="BE396">
        <v>97.169799999999995</v>
      </c>
      <c r="BF396">
        <v>96.867099999999994</v>
      </c>
      <c r="BG396">
        <v>90.750370000000004</v>
      </c>
      <c r="BH396">
        <v>85.370090000000005</v>
      </c>
      <c r="BI396">
        <v>81.743290000000002</v>
      </c>
      <c r="BJ396">
        <v>77.78783</v>
      </c>
      <c r="BK396">
        <v>76.103980000000007</v>
      </c>
      <c r="BL396">
        <v>74.252600000000001</v>
      </c>
      <c r="BM396">
        <v>73.597070000000002</v>
      </c>
      <c r="BN396">
        <v>2.448223</v>
      </c>
      <c r="BO396">
        <v>2.3786659999999999</v>
      </c>
      <c r="BP396">
        <v>1.4419329999999999</v>
      </c>
      <c r="BQ396">
        <v>2.1712280000000002</v>
      </c>
      <c r="BR396">
        <v>2.2007599999999998</v>
      </c>
      <c r="BS396">
        <v>1.1487769999999999</v>
      </c>
      <c r="BT396">
        <v>-0.59055340000000001</v>
      </c>
      <c r="BU396">
        <v>0.18576960000000001</v>
      </c>
      <c r="BV396">
        <v>0.76818790000000003</v>
      </c>
      <c r="BW396">
        <v>0.20720230000000001</v>
      </c>
      <c r="BX396">
        <v>-1.479916</v>
      </c>
      <c r="BY396">
        <v>0.96901570000000004</v>
      </c>
      <c r="BZ396">
        <v>1.458472</v>
      </c>
      <c r="CA396">
        <v>4.2016140000000002</v>
      </c>
      <c r="CB396">
        <v>9.8704669999999997</v>
      </c>
      <c r="CC396">
        <v>11.02772</v>
      </c>
      <c r="CD396">
        <v>10.523949999999999</v>
      </c>
      <c r="CE396">
        <v>11.300800000000001</v>
      </c>
      <c r="CF396">
        <v>7.5187150000000003</v>
      </c>
      <c r="CG396">
        <v>2.9235899999999999</v>
      </c>
      <c r="CH396">
        <v>1.4720420000000001</v>
      </c>
      <c r="CI396">
        <v>-1.697397</v>
      </c>
      <c r="CJ396">
        <v>-0.48315849999999999</v>
      </c>
      <c r="CK396">
        <v>1.299801</v>
      </c>
      <c r="CL396">
        <v>4.2036629999999997</v>
      </c>
      <c r="CM396">
        <v>5.649769</v>
      </c>
      <c r="CN396">
        <v>4.5779129999999997</v>
      </c>
      <c r="CO396">
        <v>3.6669809999999998</v>
      </c>
      <c r="CP396">
        <v>2.922685</v>
      </c>
      <c r="CQ396">
        <v>2.0590280000000001</v>
      </c>
      <c r="CR396">
        <v>2.3146330000000002</v>
      </c>
      <c r="CS396">
        <v>0.68502870000000005</v>
      </c>
      <c r="CT396">
        <v>1.2405360000000001</v>
      </c>
      <c r="CU396">
        <v>2.1568320000000001</v>
      </c>
      <c r="CV396">
        <v>5.9779679999999997</v>
      </c>
      <c r="CW396">
        <v>1.422553</v>
      </c>
      <c r="CX396">
        <v>1.6130679999999999</v>
      </c>
      <c r="CY396">
        <v>5.9782279999999997</v>
      </c>
      <c r="CZ396">
        <v>33.815689999999996</v>
      </c>
      <c r="DA396">
        <v>38.564819999999997</v>
      </c>
      <c r="DB396">
        <v>41.86795</v>
      </c>
      <c r="DC396">
        <v>44.273789999999998</v>
      </c>
      <c r="DD396">
        <v>19.336590000000001</v>
      </c>
      <c r="DE396">
        <v>12.76717</v>
      </c>
      <c r="DF396">
        <v>12.90347</v>
      </c>
      <c r="DG396">
        <v>1.069901</v>
      </c>
      <c r="DH396">
        <v>1.9191800000000001</v>
      </c>
      <c r="DI396">
        <v>1.8682449999999999</v>
      </c>
    </row>
    <row r="397" spans="1:113" x14ac:dyDescent="0.25">
      <c r="A397" t="str">
        <f t="shared" si="6"/>
        <v>All_5. Offices, Hotels, Finance, Services_All_All_All_200 kW and above_44105</v>
      </c>
      <c r="B397" t="s">
        <v>155</v>
      </c>
      <c r="C397" t="s">
        <v>174</v>
      </c>
      <c r="D397" t="s">
        <v>2</v>
      </c>
      <c r="E397" t="s">
        <v>41</v>
      </c>
      <c r="F397" t="s">
        <v>2</v>
      </c>
      <c r="G397" t="s">
        <v>2</v>
      </c>
      <c r="H397" t="s">
        <v>2</v>
      </c>
      <c r="I397" t="s">
        <v>39</v>
      </c>
      <c r="J397" s="11">
        <v>44105</v>
      </c>
      <c r="K397">
        <v>15</v>
      </c>
      <c r="L397">
        <v>18</v>
      </c>
      <c r="M397">
        <v>488</v>
      </c>
      <c r="N397">
        <v>0</v>
      </c>
      <c r="O397">
        <v>0</v>
      </c>
      <c r="P397">
        <v>0</v>
      </c>
      <c r="Q397">
        <v>0</v>
      </c>
      <c r="R397">
        <v>181.3588</v>
      </c>
      <c r="S397">
        <v>175.8074</v>
      </c>
      <c r="T397">
        <v>171.21449999999999</v>
      </c>
      <c r="U397">
        <v>170.02590000000001</v>
      </c>
      <c r="V397">
        <v>172.05170000000001</v>
      </c>
      <c r="W397">
        <v>183.52350000000001</v>
      </c>
      <c r="X397">
        <v>197.71600000000001</v>
      </c>
      <c r="Y397">
        <v>207.196</v>
      </c>
      <c r="Z397">
        <v>223.08879999999999</v>
      </c>
      <c r="AA397">
        <v>242.45779999999999</v>
      </c>
      <c r="AB397">
        <v>264.71109999999999</v>
      </c>
      <c r="AC397">
        <v>272.35590000000002</v>
      </c>
      <c r="AD397">
        <v>279.96339999999998</v>
      </c>
      <c r="AE397">
        <v>282.62180000000001</v>
      </c>
      <c r="AF397">
        <v>276.49430000000001</v>
      </c>
      <c r="AG397">
        <v>279.83089999999999</v>
      </c>
      <c r="AH397">
        <v>279.65039999999999</v>
      </c>
      <c r="AI397">
        <v>268.58390000000003</v>
      </c>
      <c r="AJ397">
        <v>241.4545</v>
      </c>
      <c r="AK397">
        <v>225.1454</v>
      </c>
      <c r="AL397">
        <v>213.0926</v>
      </c>
      <c r="AM397">
        <v>208.1833</v>
      </c>
      <c r="AN397">
        <v>197.70599999999999</v>
      </c>
      <c r="AO397">
        <v>186.2362</v>
      </c>
      <c r="AP397">
        <v>73.804500000000004</v>
      </c>
      <c r="AQ397">
        <v>72.681749999999994</v>
      </c>
      <c r="AR397">
        <v>71.401929999999993</v>
      </c>
      <c r="AS397">
        <v>70.362750000000005</v>
      </c>
      <c r="AT397">
        <v>68.584370000000007</v>
      </c>
      <c r="AU397">
        <v>68.815929999999994</v>
      </c>
      <c r="AV397">
        <v>68.137339999999995</v>
      </c>
      <c r="AW397">
        <v>75.144379999999998</v>
      </c>
      <c r="AX397">
        <v>82.668289999999999</v>
      </c>
      <c r="AY397">
        <v>89.519589999999994</v>
      </c>
      <c r="AZ397">
        <v>94.856759999999994</v>
      </c>
      <c r="BA397">
        <v>97.615780000000001</v>
      </c>
      <c r="BB397">
        <v>98.936149999999998</v>
      </c>
      <c r="BC397">
        <v>98.655500000000004</v>
      </c>
      <c r="BD397">
        <v>96.415210000000002</v>
      </c>
      <c r="BE397">
        <v>94.582660000000004</v>
      </c>
      <c r="BF397">
        <v>91.880709999999993</v>
      </c>
      <c r="BG397">
        <v>87.602739999999997</v>
      </c>
      <c r="BH397">
        <v>81.964550000000003</v>
      </c>
      <c r="BI397">
        <v>77.317850000000007</v>
      </c>
      <c r="BJ397">
        <v>74.620310000000003</v>
      </c>
      <c r="BK397">
        <v>73.542450000000002</v>
      </c>
      <c r="BL397">
        <v>71.949299999999994</v>
      </c>
      <c r="BM397">
        <v>70.10087</v>
      </c>
      <c r="BN397">
        <v>3.0074709999999998</v>
      </c>
      <c r="BO397">
        <v>3.2972540000000001</v>
      </c>
      <c r="BP397">
        <v>2.8124370000000001</v>
      </c>
      <c r="BQ397">
        <v>2.4277069999999998</v>
      </c>
      <c r="BR397">
        <v>2.577521</v>
      </c>
      <c r="BS397">
        <v>2.0785089999999999</v>
      </c>
      <c r="BT397">
        <v>0.21020230000000001</v>
      </c>
      <c r="BU397">
        <v>-0.1016188</v>
      </c>
      <c r="BV397">
        <v>0.61137459999999999</v>
      </c>
      <c r="BW397">
        <v>0.30377900000000002</v>
      </c>
      <c r="BX397">
        <v>-1.661675</v>
      </c>
      <c r="BY397">
        <v>1.1544760000000001</v>
      </c>
      <c r="BZ397">
        <v>1.7041189999999999</v>
      </c>
      <c r="CA397">
        <v>4.6736930000000001</v>
      </c>
      <c r="CB397">
        <v>10.09859</v>
      </c>
      <c r="CC397">
        <v>10.099270000000001</v>
      </c>
      <c r="CD397">
        <v>9.3738569999999992</v>
      </c>
      <c r="CE397">
        <v>10.30702</v>
      </c>
      <c r="CF397">
        <v>5.3931370000000003</v>
      </c>
      <c r="CG397">
        <v>1.390504</v>
      </c>
      <c r="CH397">
        <v>-0.63553280000000001</v>
      </c>
      <c r="CI397">
        <v>-0.92816259999999995</v>
      </c>
      <c r="CJ397">
        <v>-0.18927099999999999</v>
      </c>
      <c r="CK397">
        <v>0.92556890000000003</v>
      </c>
      <c r="CL397">
        <v>3.9462169999999999</v>
      </c>
      <c r="CM397">
        <v>4.9949649999999997</v>
      </c>
      <c r="CN397">
        <v>4.0999569999999999</v>
      </c>
      <c r="CO397">
        <v>3.3058380000000001</v>
      </c>
      <c r="CP397">
        <v>2.8852570000000002</v>
      </c>
      <c r="CQ397">
        <v>1.7547159999999999</v>
      </c>
      <c r="CR397">
        <v>2.2748279999999999</v>
      </c>
      <c r="CS397">
        <v>0.57827050000000002</v>
      </c>
      <c r="CT397">
        <v>1.131969</v>
      </c>
      <c r="CU397">
        <v>2.193959</v>
      </c>
      <c r="CV397">
        <v>4.5537229999999997</v>
      </c>
      <c r="CW397">
        <v>1.2488250000000001</v>
      </c>
      <c r="CX397">
        <v>1.661977</v>
      </c>
      <c r="CY397">
        <v>6.5999080000000001</v>
      </c>
      <c r="CZ397">
        <v>33.52158</v>
      </c>
      <c r="DA397">
        <v>34.313830000000003</v>
      </c>
      <c r="DB397">
        <v>34.153889999999997</v>
      </c>
      <c r="DC397">
        <v>37.49288</v>
      </c>
      <c r="DD397">
        <v>12.631349999999999</v>
      </c>
      <c r="DE397">
        <v>6.8676849999999998</v>
      </c>
      <c r="DF397">
        <v>8.9417690000000007</v>
      </c>
      <c r="DG397">
        <v>0.89514199999999999</v>
      </c>
      <c r="DH397">
        <v>1.5366089999999999</v>
      </c>
      <c r="DI397">
        <v>1.8619349999999999</v>
      </c>
    </row>
    <row r="398" spans="1:113" x14ac:dyDescent="0.25">
      <c r="A398" t="str">
        <f t="shared" si="6"/>
        <v>All_6. Schools_All_All_All_200 kW and above_44060</v>
      </c>
      <c r="B398" t="s">
        <v>155</v>
      </c>
      <c r="C398" t="s">
        <v>175</v>
      </c>
      <c r="D398" t="s">
        <v>2</v>
      </c>
      <c r="E398" t="s">
        <v>42</v>
      </c>
      <c r="F398" t="s">
        <v>2</v>
      </c>
      <c r="G398" t="s">
        <v>2</v>
      </c>
      <c r="H398" t="s">
        <v>2</v>
      </c>
      <c r="I398" t="s">
        <v>39</v>
      </c>
      <c r="J398" s="11">
        <v>44060</v>
      </c>
      <c r="K398">
        <v>15</v>
      </c>
      <c r="L398">
        <v>18</v>
      </c>
      <c r="M398">
        <v>246</v>
      </c>
      <c r="N398">
        <v>0</v>
      </c>
      <c r="O398">
        <v>0</v>
      </c>
      <c r="P398">
        <v>0</v>
      </c>
      <c r="Q398">
        <v>0</v>
      </c>
      <c r="R398">
        <v>46.347369999999998</v>
      </c>
      <c r="S398">
        <v>46.422840000000001</v>
      </c>
      <c r="T398">
        <v>46.42259</v>
      </c>
      <c r="U398">
        <v>47.474550000000001</v>
      </c>
      <c r="V398">
        <v>50.739660000000001</v>
      </c>
      <c r="W398">
        <v>63.337479999999999</v>
      </c>
      <c r="X398">
        <v>84.311300000000003</v>
      </c>
      <c r="Y398">
        <v>98.16865</v>
      </c>
      <c r="Z398">
        <v>98.762540000000001</v>
      </c>
      <c r="AA398">
        <v>94.34581</v>
      </c>
      <c r="AB398">
        <v>86.694180000000003</v>
      </c>
      <c r="AC398">
        <v>88.582880000000003</v>
      </c>
      <c r="AD398">
        <v>87.816289999999995</v>
      </c>
      <c r="AE398">
        <v>89.0458</v>
      </c>
      <c r="AF398">
        <v>85.285089999999997</v>
      </c>
      <c r="AG398">
        <v>76.45917</v>
      </c>
      <c r="AH398">
        <v>57.882539999999999</v>
      </c>
      <c r="AI398">
        <v>50.689830000000001</v>
      </c>
      <c r="AJ398">
        <v>53.4788</v>
      </c>
      <c r="AK398">
        <v>58.876710000000003</v>
      </c>
      <c r="AL398">
        <v>57.475259999999999</v>
      </c>
      <c r="AM398">
        <v>57.615279999999998</v>
      </c>
      <c r="AN398">
        <v>54.1008</v>
      </c>
      <c r="AO398">
        <v>48.754040000000003</v>
      </c>
      <c r="AP398">
        <v>72.555099999999996</v>
      </c>
      <c r="AQ398">
        <v>72.191590000000005</v>
      </c>
      <c r="AR398">
        <v>71.805490000000006</v>
      </c>
      <c r="AS398">
        <v>71.327789999999993</v>
      </c>
      <c r="AT398">
        <v>71.505970000000005</v>
      </c>
      <c r="AU398">
        <v>71.808179999999993</v>
      </c>
      <c r="AV398">
        <v>72.549729999999997</v>
      </c>
      <c r="AW398">
        <v>74.310929999999999</v>
      </c>
      <c r="AX398">
        <v>76.095609999999994</v>
      </c>
      <c r="AY398">
        <v>78.016559999999998</v>
      </c>
      <c r="AZ398">
        <v>83.465680000000006</v>
      </c>
      <c r="BA398">
        <v>86.891779999999997</v>
      </c>
      <c r="BB398">
        <v>87.882130000000004</v>
      </c>
      <c r="BC398">
        <v>89.575050000000005</v>
      </c>
      <c r="BD398">
        <v>92.44453</v>
      </c>
      <c r="BE398">
        <v>91.877330000000001</v>
      </c>
      <c r="BF398">
        <v>88.869110000000006</v>
      </c>
      <c r="BG398">
        <v>86.956069999999997</v>
      </c>
      <c r="BH398">
        <v>81.587230000000005</v>
      </c>
      <c r="BI398">
        <v>77.307969999999997</v>
      </c>
      <c r="BJ398">
        <v>74.548159999999996</v>
      </c>
      <c r="BK398">
        <v>73.089690000000004</v>
      </c>
      <c r="BL398">
        <v>72.948859999999996</v>
      </c>
      <c r="BM398">
        <v>72.746960000000001</v>
      </c>
      <c r="BN398">
        <v>0.77157520000000002</v>
      </c>
      <c r="BO398">
        <v>0.85280809999999996</v>
      </c>
      <c r="BP398">
        <v>0.97684539999999997</v>
      </c>
      <c r="BQ398">
        <v>1.6217779999999999</v>
      </c>
      <c r="BR398">
        <v>1.383804</v>
      </c>
      <c r="BS398">
        <v>2.9850880000000002</v>
      </c>
      <c r="BT398">
        <v>3.533277</v>
      </c>
      <c r="BU398">
        <v>-6.8164500000000003E-2</v>
      </c>
      <c r="BV398">
        <v>-3.5377369999999999</v>
      </c>
      <c r="BW398">
        <v>-6.5257449999999997</v>
      </c>
      <c r="BX398">
        <v>-2.1823350000000001</v>
      </c>
      <c r="BY398">
        <v>-0.81954389999999999</v>
      </c>
      <c r="BZ398">
        <v>1.0380799999999999</v>
      </c>
      <c r="CA398">
        <v>0.50959069999999995</v>
      </c>
      <c r="CB398">
        <v>-2.0535100000000001E-2</v>
      </c>
      <c r="CC398">
        <v>-1.7974909999999999</v>
      </c>
      <c r="CD398">
        <v>-6.0543269999999998</v>
      </c>
      <c r="CE398">
        <v>-4.1790589999999996</v>
      </c>
      <c r="CF398">
        <v>-0.7903019</v>
      </c>
      <c r="CG398">
        <v>0.93515939999999997</v>
      </c>
      <c r="CH398">
        <v>0.112484</v>
      </c>
      <c r="CI398">
        <v>-0.29686630000000003</v>
      </c>
      <c r="CJ398">
        <v>-0.2892846</v>
      </c>
      <c r="CK398">
        <v>0.37928970000000001</v>
      </c>
      <c r="CL398">
        <v>1.1096779999999999</v>
      </c>
      <c r="CM398">
        <v>0.56790130000000005</v>
      </c>
      <c r="CN398">
        <v>0.78699649999999999</v>
      </c>
      <c r="CO398">
        <v>0.84624869999999996</v>
      </c>
      <c r="CP398">
        <v>1.228594</v>
      </c>
      <c r="CQ398">
        <v>1.939217</v>
      </c>
      <c r="CR398">
        <v>2.7882799999999999</v>
      </c>
      <c r="CS398">
        <v>2.0473599999999998</v>
      </c>
      <c r="CT398">
        <v>1.587777</v>
      </c>
      <c r="CU398">
        <v>2.4904459999999999</v>
      </c>
      <c r="CV398">
        <v>6.3772869999999999</v>
      </c>
      <c r="CW398">
        <v>8.2493470000000002</v>
      </c>
      <c r="CX398">
        <v>9.9693850000000008</v>
      </c>
      <c r="CY398">
        <v>10.286210000000001</v>
      </c>
      <c r="CZ398">
        <v>10.9495</v>
      </c>
      <c r="DA398">
        <v>10.48939</v>
      </c>
      <c r="DB398">
        <v>4.6783900000000003</v>
      </c>
      <c r="DC398">
        <v>3.281393</v>
      </c>
      <c r="DD398">
        <v>2.5607419999999999</v>
      </c>
      <c r="DE398">
        <v>1.5196259999999999</v>
      </c>
      <c r="DF398">
        <v>1.057455</v>
      </c>
      <c r="DG398">
        <v>0.79175030000000002</v>
      </c>
      <c r="DH398">
        <v>0.4501172</v>
      </c>
      <c r="DI398">
        <v>0.43523469999999997</v>
      </c>
    </row>
    <row r="399" spans="1:113" x14ac:dyDescent="0.25">
      <c r="A399" t="str">
        <f t="shared" si="6"/>
        <v>All_6. Schools_All_All_All_200 kW and above_44061</v>
      </c>
      <c r="B399" t="s">
        <v>155</v>
      </c>
      <c r="C399" t="s">
        <v>175</v>
      </c>
      <c r="D399" t="s">
        <v>2</v>
      </c>
      <c r="E399" t="s">
        <v>42</v>
      </c>
      <c r="F399" t="s">
        <v>2</v>
      </c>
      <c r="G399" t="s">
        <v>2</v>
      </c>
      <c r="H399" t="s">
        <v>2</v>
      </c>
      <c r="I399" t="s">
        <v>39</v>
      </c>
      <c r="J399" s="11">
        <v>44061</v>
      </c>
      <c r="K399">
        <v>15</v>
      </c>
      <c r="L399">
        <v>18</v>
      </c>
      <c r="M399">
        <v>246</v>
      </c>
      <c r="N399">
        <v>0</v>
      </c>
      <c r="O399">
        <v>0</v>
      </c>
      <c r="P399">
        <v>0</v>
      </c>
      <c r="Q399">
        <v>0</v>
      </c>
      <c r="R399">
        <v>48.325090000000003</v>
      </c>
      <c r="S399">
        <v>47.764249999999997</v>
      </c>
      <c r="T399">
        <v>48.070059999999998</v>
      </c>
      <c r="U399">
        <v>48.13214</v>
      </c>
      <c r="V399">
        <v>51.194859999999998</v>
      </c>
      <c r="W399">
        <v>62.824249999999999</v>
      </c>
      <c r="X399">
        <v>82.726209999999995</v>
      </c>
      <c r="Y399">
        <v>95.323139999999995</v>
      </c>
      <c r="Z399">
        <v>94.194199999999995</v>
      </c>
      <c r="AA399">
        <v>92.837530000000001</v>
      </c>
      <c r="AB399">
        <v>95.749650000000003</v>
      </c>
      <c r="AC399">
        <v>103.42700000000001</v>
      </c>
      <c r="AD399">
        <v>104.1962</v>
      </c>
      <c r="AE399">
        <v>98.558869999999999</v>
      </c>
      <c r="AF399">
        <v>86.671130000000005</v>
      </c>
      <c r="AG399">
        <v>75.644959999999998</v>
      </c>
      <c r="AH399">
        <v>58.711080000000003</v>
      </c>
      <c r="AI399">
        <v>52.621319999999997</v>
      </c>
      <c r="AJ399">
        <v>56.42118</v>
      </c>
      <c r="AK399">
        <v>60.025089999999999</v>
      </c>
      <c r="AL399">
        <v>58.398690000000002</v>
      </c>
      <c r="AM399">
        <v>59.120669999999997</v>
      </c>
      <c r="AN399">
        <v>55.342619999999997</v>
      </c>
      <c r="AO399">
        <v>50.771619999999999</v>
      </c>
      <c r="AP399">
        <v>72.1053</v>
      </c>
      <c r="AQ399">
        <v>71.930949999999996</v>
      </c>
      <c r="AR399">
        <v>71.900739999999999</v>
      </c>
      <c r="AS399">
        <v>72.404160000000005</v>
      </c>
      <c r="AT399">
        <v>72.63306</v>
      </c>
      <c r="AU399">
        <v>72.889359999999996</v>
      </c>
      <c r="AV399">
        <v>74.071010000000001</v>
      </c>
      <c r="AW399">
        <v>77.825010000000006</v>
      </c>
      <c r="AX399">
        <v>80.646619999999999</v>
      </c>
      <c r="AY399">
        <v>87.927859999999995</v>
      </c>
      <c r="AZ399">
        <v>91.977909999999994</v>
      </c>
      <c r="BA399">
        <v>95.849299999999999</v>
      </c>
      <c r="BB399">
        <v>95.487530000000007</v>
      </c>
      <c r="BC399">
        <v>87.022900000000007</v>
      </c>
      <c r="BD399">
        <v>86.264039999999994</v>
      </c>
      <c r="BE399">
        <v>86.04195</v>
      </c>
      <c r="BF399">
        <v>87.639089999999996</v>
      </c>
      <c r="BG399">
        <v>85.973020000000005</v>
      </c>
      <c r="BH399">
        <v>81.417820000000006</v>
      </c>
      <c r="BI399">
        <v>78.913849999999996</v>
      </c>
      <c r="BJ399">
        <v>77.156480000000002</v>
      </c>
      <c r="BK399">
        <v>75.828590000000005</v>
      </c>
      <c r="BL399">
        <v>74.541920000000005</v>
      </c>
      <c r="BM399">
        <v>74.289360000000002</v>
      </c>
      <c r="BN399">
        <v>5.65154E-2</v>
      </c>
      <c r="BO399">
        <v>6.8310300000000004E-2</v>
      </c>
      <c r="BP399">
        <v>0.39992</v>
      </c>
      <c r="BQ399">
        <v>0.7808908</v>
      </c>
      <c r="BR399">
        <v>1.591737</v>
      </c>
      <c r="BS399">
        <v>2.992826</v>
      </c>
      <c r="BT399">
        <v>3.3897300000000001</v>
      </c>
      <c r="BU399">
        <v>2.4936470000000002</v>
      </c>
      <c r="BV399">
        <v>-2.5292050000000001</v>
      </c>
      <c r="BW399">
        <v>-8.4110189999999996</v>
      </c>
      <c r="BX399">
        <v>-12.491490000000001</v>
      </c>
      <c r="BY399">
        <v>-13.3012</v>
      </c>
      <c r="BZ399">
        <v>-11.97406</v>
      </c>
      <c r="CA399">
        <v>-9.6049000000000007</v>
      </c>
      <c r="CB399">
        <v>-6.9351149999999997</v>
      </c>
      <c r="CC399">
        <v>-5.4796750000000003</v>
      </c>
      <c r="CD399">
        <v>-6.0094969999999996</v>
      </c>
      <c r="CE399">
        <v>-3.6430250000000002</v>
      </c>
      <c r="CF399">
        <v>-1.590581</v>
      </c>
      <c r="CG399">
        <v>-0.6053693</v>
      </c>
      <c r="CH399">
        <v>-0.15643099999999999</v>
      </c>
      <c r="CI399">
        <v>-0.25604310000000002</v>
      </c>
      <c r="CJ399">
        <v>0.36050860000000001</v>
      </c>
      <c r="CK399">
        <v>0.1461768</v>
      </c>
      <c r="CL399">
        <v>0.81879120000000005</v>
      </c>
      <c r="CM399">
        <v>0.62637379999999998</v>
      </c>
      <c r="CN399">
        <v>0.81364559999999997</v>
      </c>
      <c r="CO399">
        <v>0.76041619999999999</v>
      </c>
      <c r="CP399">
        <v>1.0009479999999999</v>
      </c>
      <c r="CQ399">
        <v>1.2320469999999999</v>
      </c>
      <c r="CR399">
        <v>2.30558</v>
      </c>
      <c r="CS399">
        <v>1.4437610000000001</v>
      </c>
      <c r="CT399">
        <v>0.76493949999999999</v>
      </c>
      <c r="CU399">
        <v>2.623745</v>
      </c>
      <c r="CV399">
        <v>5.8763719999999999</v>
      </c>
      <c r="CW399">
        <v>8.3539159999999999</v>
      </c>
      <c r="CX399">
        <v>9.6195620000000002</v>
      </c>
      <c r="CY399">
        <v>9.5296380000000003</v>
      </c>
      <c r="CZ399">
        <v>10.023199999999999</v>
      </c>
      <c r="DA399">
        <v>9.289339</v>
      </c>
      <c r="DB399">
        <v>4.8454059999999997</v>
      </c>
      <c r="DC399">
        <v>3.345173</v>
      </c>
      <c r="DD399">
        <v>2.5169570000000001</v>
      </c>
      <c r="DE399">
        <v>1.4949570000000001</v>
      </c>
      <c r="DF399">
        <v>1.100843</v>
      </c>
      <c r="DG399">
        <v>1.34917</v>
      </c>
      <c r="DH399">
        <v>0.17173050000000001</v>
      </c>
      <c r="DI399">
        <v>0.32791979999999998</v>
      </c>
    </row>
    <row r="400" spans="1:113" x14ac:dyDescent="0.25">
      <c r="A400" t="str">
        <f t="shared" si="6"/>
        <v>All_6. Schools_All_All_All_200 kW and above_44062</v>
      </c>
      <c r="B400" t="s">
        <v>155</v>
      </c>
      <c r="C400" t="s">
        <v>175</v>
      </c>
      <c r="D400" t="s">
        <v>2</v>
      </c>
      <c r="E400" t="s">
        <v>42</v>
      </c>
      <c r="F400" t="s">
        <v>2</v>
      </c>
      <c r="G400" t="s">
        <v>2</v>
      </c>
      <c r="H400" t="s">
        <v>2</v>
      </c>
      <c r="I400" t="s">
        <v>39</v>
      </c>
      <c r="J400" s="11">
        <v>44062</v>
      </c>
      <c r="K400">
        <v>15</v>
      </c>
      <c r="L400">
        <v>18</v>
      </c>
      <c r="M400">
        <v>246</v>
      </c>
      <c r="N400">
        <v>0</v>
      </c>
      <c r="O400">
        <v>0</v>
      </c>
      <c r="P400">
        <v>0</v>
      </c>
      <c r="Q400">
        <v>0</v>
      </c>
      <c r="R400">
        <v>49.106310000000001</v>
      </c>
      <c r="S400">
        <v>49.281529999999997</v>
      </c>
      <c r="T400">
        <v>48.623919999999998</v>
      </c>
      <c r="U400">
        <v>48.710639999999998</v>
      </c>
      <c r="V400">
        <v>51.09395</v>
      </c>
      <c r="W400">
        <v>62.440480000000001</v>
      </c>
      <c r="X400">
        <v>81.521829999999994</v>
      </c>
      <c r="Y400">
        <v>93.578860000000006</v>
      </c>
      <c r="Z400">
        <v>96.203019999999995</v>
      </c>
      <c r="AA400">
        <v>93.548230000000004</v>
      </c>
      <c r="AB400">
        <v>96.084500000000006</v>
      </c>
      <c r="AC400">
        <v>95.741950000000003</v>
      </c>
      <c r="AD400">
        <v>94.963179999999994</v>
      </c>
      <c r="AE400">
        <v>94.436459999999997</v>
      </c>
      <c r="AF400">
        <v>87.736429999999999</v>
      </c>
      <c r="AG400">
        <v>78.37979</v>
      </c>
      <c r="AH400">
        <v>61.341900000000003</v>
      </c>
      <c r="AI400">
        <v>53.830669999999998</v>
      </c>
      <c r="AJ400">
        <v>55.946449999999999</v>
      </c>
      <c r="AK400">
        <v>60.78575</v>
      </c>
      <c r="AL400">
        <v>58.384999999999998</v>
      </c>
      <c r="AM400">
        <v>59.306080000000001</v>
      </c>
      <c r="AN400">
        <v>53.702350000000003</v>
      </c>
      <c r="AO400">
        <v>51.035080000000001</v>
      </c>
      <c r="AP400">
        <v>74.2684</v>
      </c>
      <c r="AQ400">
        <v>73.969520000000003</v>
      </c>
      <c r="AR400">
        <v>74.007840000000002</v>
      </c>
      <c r="AS400">
        <v>72.751450000000006</v>
      </c>
      <c r="AT400">
        <v>72.678629999999998</v>
      </c>
      <c r="AU400">
        <v>71.881410000000002</v>
      </c>
      <c r="AV400">
        <v>72.666690000000003</v>
      </c>
      <c r="AW400">
        <v>76.334450000000004</v>
      </c>
      <c r="AX400">
        <v>80.873930000000001</v>
      </c>
      <c r="AY400">
        <v>84.685590000000005</v>
      </c>
      <c r="AZ400">
        <v>88.387219999999999</v>
      </c>
      <c r="BA400">
        <v>90.765169999999998</v>
      </c>
      <c r="BB400">
        <v>89.333349999999996</v>
      </c>
      <c r="BC400">
        <v>89.520769999999999</v>
      </c>
      <c r="BD400">
        <v>88.298609999999996</v>
      </c>
      <c r="BE400">
        <v>88.28998</v>
      </c>
      <c r="BF400">
        <v>87.739909999999995</v>
      </c>
      <c r="BG400">
        <v>86.422960000000003</v>
      </c>
      <c r="BH400">
        <v>80.286689999999993</v>
      </c>
      <c r="BI400">
        <v>77.35727</v>
      </c>
      <c r="BJ400">
        <v>75.791240000000002</v>
      </c>
      <c r="BK400">
        <v>75.619900000000001</v>
      </c>
      <c r="BL400">
        <v>74.079899999999995</v>
      </c>
      <c r="BM400">
        <v>74.029439999999994</v>
      </c>
      <c r="BN400">
        <v>-0.42453940000000001</v>
      </c>
      <c r="BO400">
        <v>-0.27716740000000001</v>
      </c>
      <c r="BP400">
        <v>-1.1297400000000001E-2</v>
      </c>
      <c r="BQ400">
        <v>0.47553410000000002</v>
      </c>
      <c r="BR400">
        <v>1.5741590000000001</v>
      </c>
      <c r="BS400">
        <v>3.1455790000000001</v>
      </c>
      <c r="BT400">
        <v>3.5215109999999998</v>
      </c>
      <c r="BU400">
        <v>2.386695</v>
      </c>
      <c r="BV400">
        <v>-2.5889959999999999</v>
      </c>
      <c r="BW400">
        <v>-8.865672</v>
      </c>
      <c r="BX400">
        <v>-12.29457</v>
      </c>
      <c r="BY400">
        <v>-12.27009</v>
      </c>
      <c r="BZ400">
        <v>-10.91133</v>
      </c>
      <c r="CA400">
        <v>-9.6617990000000002</v>
      </c>
      <c r="CB400">
        <v>-7.3491379999999999</v>
      </c>
      <c r="CC400">
        <v>-6.3332059999999997</v>
      </c>
      <c r="CD400">
        <v>-6.1093089999999997</v>
      </c>
      <c r="CE400">
        <v>-4.047561</v>
      </c>
      <c r="CF400">
        <v>-1.4550289999999999</v>
      </c>
      <c r="CG400">
        <v>-0.27706330000000001</v>
      </c>
      <c r="CH400">
        <v>-8.1799999999999996E-5</v>
      </c>
      <c r="CI400">
        <v>-0.33784819999999999</v>
      </c>
      <c r="CJ400">
        <v>0.26808530000000003</v>
      </c>
      <c r="CK400">
        <v>0.1520975</v>
      </c>
      <c r="CL400">
        <v>0.82870100000000002</v>
      </c>
      <c r="CM400">
        <v>0.66217280000000001</v>
      </c>
      <c r="CN400">
        <v>0.76386710000000002</v>
      </c>
      <c r="CO400">
        <v>0.79322689999999996</v>
      </c>
      <c r="CP400">
        <v>0.99651330000000005</v>
      </c>
      <c r="CQ400">
        <v>1.1948570000000001</v>
      </c>
      <c r="CR400">
        <v>2.2641429999999998</v>
      </c>
      <c r="CS400">
        <v>1.4339649999999999</v>
      </c>
      <c r="CT400">
        <v>0.76704110000000003</v>
      </c>
      <c r="CU400">
        <v>2.6374770000000001</v>
      </c>
      <c r="CV400">
        <v>5.8166310000000001</v>
      </c>
      <c r="CW400">
        <v>8.0592629999999996</v>
      </c>
      <c r="CX400">
        <v>9.5323170000000008</v>
      </c>
      <c r="CY400">
        <v>9.4788840000000008</v>
      </c>
      <c r="CZ400">
        <v>9.9064580000000007</v>
      </c>
      <c r="DA400">
        <v>9.009684</v>
      </c>
      <c r="DB400">
        <v>4.6660839999999997</v>
      </c>
      <c r="DC400">
        <v>3.1308699999999998</v>
      </c>
      <c r="DD400">
        <v>2.4124629999999998</v>
      </c>
      <c r="DE400">
        <v>1.512216</v>
      </c>
      <c r="DF400">
        <v>1.128549</v>
      </c>
      <c r="DG400">
        <v>1.383975</v>
      </c>
      <c r="DH400">
        <v>0.16114539999999999</v>
      </c>
      <c r="DI400">
        <v>0.32040980000000002</v>
      </c>
    </row>
    <row r="401" spans="1:113" x14ac:dyDescent="0.25">
      <c r="A401" t="str">
        <f t="shared" si="6"/>
        <v>All_6. Schools_All_All_All_200 kW and above_44063</v>
      </c>
      <c r="B401" t="s">
        <v>155</v>
      </c>
      <c r="C401" t="s">
        <v>175</v>
      </c>
      <c r="D401" t="s">
        <v>2</v>
      </c>
      <c r="E401" t="s">
        <v>42</v>
      </c>
      <c r="F401" t="s">
        <v>2</v>
      </c>
      <c r="G401" t="s">
        <v>2</v>
      </c>
      <c r="H401" t="s">
        <v>2</v>
      </c>
      <c r="I401" t="s">
        <v>39</v>
      </c>
      <c r="J401" s="11">
        <v>44063</v>
      </c>
      <c r="K401">
        <v>15</v>
      </c>
      <c r="L401">
        <v>18</v>
      </c>
      <c r="M401">
        <v>246</v>
      </c>
      <c r="N401">
        <v>0</v>
      </c>
      <c r="O401">
        <v>0</v>
      </c>
      <c r="P401">
        <v>0</v>
      </c>
      <c r="Q401">
        <v>0</v>
      </c>
      <c r="R401">
        <v>49.9786</v>
      </c>
      <c r="S401">
        <v>48.650709999999997</v>
      </c>
      <c r="T401">
        <v>47.995109999999997</v>
      </c>
      <c r="U401">
        <v>48.054310000000001</v>
      </c>
      <c r="V401">
        <v>50.52028</v>
      </c>
      <c r="W401">
        <v>61.883330000000001</v>
      </c>
      <c r="X401">
        <v>78.525909999999996</v>
      </c>
      <c r="Y401">
        <v>91.941860000000005</v>
      </c>
      <c r="Z401">
        <v>91.717920000000007</v>
      </c>
      <c r="AA401">
        <v>90.469610000000003</v>
      </c>
      <c r="AB401">
        <v>89.955799999999996</v>
      </c>
      <c r="AC401">
        <v>90.850830000000002</v>
      </c>
      <c r="AD401">
        <v>91.707070000000002</v>
      </c>
      <c r="AE401">
        <v>93.527829999999994</v>
      </c>
      <c r="AF401">
        <v>88.607910000000004</v>
      </c>
      <c r="AG401">
        <v>78.34299</v>
      </c>
      <c r="AH401">
        <v>55.761330000000001</v>
      </c>
      <c r="AI401">
        <v>49.054279999999999</v>
      </c>
      <c r="AJ401">
        <v>51.902940000000001</v>
      </c>
      <c r="AK401">
        <v>58.075180000000003</v>
      </c>
      <c r="AL401">
        <v>56.562109999999997</v>
      </c>
      <c r="AM401">
        <v>56.612650000000002</v>
      </c>
      <c r="AN401">
        <v>51.253500000000003</v>
      </c>
      <c r="AO401">
        <v>47.786529999999999</v>
      </c>
      <c r="AP401">
        <v>72.830299999999994</v>
      </c>
      <c r="AQ401">
        <v>72.022869999999998</v>
      </c>
      <c r="AR401">
        <v>71.979969999999994</v>
      </c>
      <c r="AS401">
        <v>72.023809999999997</v>
      </c>
      <c r="AT401">
        <v>70.730009999999993</v>
      </c>
      <c r="AU401">
        <v>71.756609999999995</v>
      </c>
      <c r="AV401">
        <v>71.793970000000002</v>
      </c>
      <c r="AW401">
        <v>73.02628</v>
      </c>
      <c r="AX401">
        <v>77.734480000000005</v>
      </c>
      <c r="AY401">
        <v>83.362560000000002</v>
      </c>
      <c r="AZ401">
        <v>87.013710000000003</v>
      </c>
      <c r="BA401">
        <v>88.102339999999998</v>
      </c>
      <c r="BB401">
        <v>89.977289999999996</v>
      </c>
      <c r="BC401">
        <v>91.796469999999999</v>
      </c>
      <c r="BD401">
        <v>91.372910000000005</v>
      </c>
      <c r="BE401">
        <v>87.301479999999998</v>
      </c>
      <c r="BF401">
        <v>80.709109999999995</v>
      </c>
      <c r="BG401">
        <v>78.521590000000003</v>
      </c>
      <c r="BH401">
        <v>76.617739999999998</v>
      </c>
      <c r="BI401">
        <v>75.870689999999996</v>
      </c>
      <c r="BJ401">
        <v>73.151229999999998</v>
      </c>
      <c r="BK401">
        <v>72.965720000000005</v>
      </c>
      <c r="BL401">
        <v>72.760019999999997</v>
      </c>
      <c r="BM401">
        <v>71.989199999999997</v>
      </c>
      <c r="BN401">
        <v>-9.1550900000000004E-2</v>
      </c>
      <c r="BO401">
        <v>1.1594699999999999E-2</v>
      </c>
      <c r="BP401">
        <v>0.34921740000000001</v>
      </c>
      <c r="BQ401">
        <v>0.61615149999999996</v>
      </c>
      <c r="BR401">
        <v>1.698831</v>
      </c>
      <c r="BS401">
        <v>3.1784780000000001</v>
      </c>
      <c r="BT401">
        <v>3.6465900000000002</v>
      </c>
      <c r="BU401">
        <v>2.1912590000000001</v>
      </c>
      <c r="BV401">
        <v>-2.8075580000000002</v>
      </c>
      <c r="BW401">
        <v>-9.0002110000000002</v>
      </c>
      <c r="BX401">
        <v>-12.156180000000001</v>
      </c>
      <c r="BY401">
        <v>-11.95505</v>
      </c>
      <c r="BZ401">
        <v>-11.132059999999999</v>
      </c>
      <c r="CA401">
        <v>-9.9690989999999999</v>
      </c>
      <c r="CB401">
        <v>-8.0250900000000005</v>
      </c>
      <c r="CC401">
        <v>-5.6320969999999999</v>
      </c>
      <c r="CD401">
        <v>-3.6335869999999999</v>
      </c>
      <c r="CE401">
        <v>-1.799526</v>
      </c>
      <c r="CF401">
        <v>-0.13210050000000001</v>
      </c>
      <c r="CG401">
        <v>1.3766199999999999E-2</v>
      </c>
      <c r="CH401">
        <v>0.28007270000000001</v>
      </c>
      <c r="CI401">
        <v>-0.60694999999999999</v>
      </c>
      <c r="CJ401">
        <v>0.18334</v>
      </c>
      <c r="CK401">
        <v>0.15801090000000001</v>
      </c>
      <c r="CL401">
        <v>0.61925090000000005</v>
      </c>
      <c r="CM401">
        <v>0.5345164</v>
      </c>
      <c r="CN401">
        <v>0.62061849999999996</v>
      </c>
      <c r="CO401">
        <v>0.6385324</v>
      </c>
      <c r="CP401">
        <v>0.82889000000000002</v>
      </c>
      <c r="CQ401">
        <v>1.0716190000000001</v>
      </c>
      <c r="CR401">
        <v>2.0057849999999999</v>
      </c>
      <c r="CS401">
        <v>1.256702</v>
      </c>
      <c r="CT401">
        <v>0.73381649999999998</v>
      </c>
      <c r="CU401">
        <v>2.4028299999999998</v>
      </c>
      <c r="CV401">
        <v>5.105524</v>
      </c>
      <c r="CW401">
        <v>7.1249909999999996</v>
      </c>
      <c r="CX401">
        <v>8.4165930000000007</v>
      </c>
      <c r="CY401">
        <v>8.4305710000000005</v>
      </c>
      <c r="CZ401">
        <v>8.9039330000000003</v>
      </c>
      <c r="DA401">
        <v>8.1955279999999995</v>
      </c>
      <c r="DB401">
        <v>4.2336510000000001</v>
      </c>
      <c r="DC401">
        <v>3.1383749999999999</v>
      </c>
      <c r="DD401">
        <v>2.0087489999999999</v>
      </c>
      <c r="DE401">
        <v>1.073421</v>
      </c>
      <c r="DF401">
        <v>0.89896779999999998</v>
      </c>
      <c r="DG401">
        <v>1.3221830000000001</v>
      </c>
      <c r="DH401">
        <v>0.11508119999999999</v>
      </c>
      <c r="DI401">
        <v>0.23806350000000001</v>
      </c>
    </row>
    <row r="402" spans="1:113" x14ac:dyDescent="0.25">
      <c r="A402" t="str">
        <f t="shared" si="6"/>
        <v>All_6. Schools_All_All_All_200 kW and above_44079</v>
      </c>
      <c r="B402" t="s">
        <v>155</v>
      </c>
      <c r="C402" t="s">
        <v>175</v>
      </c>
      <c r="D402" t="s">
        <v>2</v>
      </c>
      <c r="E402" t="s">
        <v>42</v>
      </c>
      <c r="F402" t="s">
        <v>2</v>
      </c>
      <c r="G402" t="s">
        <v>2</v>
      </c>
      <c r="H402" t="s">
        <v>2</v>
      </c>
      <c r="I402" t="s">
        <v>39</v>
      </c>
      <c r="J402" s="11">
        <v>44079</v>
      </c>
      <c r="K402">
        <v>15</v>
      </c>
      <c r="L402">
        <v>18</v>
      </c>
      <c r="M402">
        <v>246</v>
      </c>
      <c r="N402">
        <v>0</v>
      </c>
      <c r="O402">
        <v>0</v>
      </c>
      <c r="P402">
        <v>0</v>
      </c>
      <c r="Q402">
        <v>0</v>
      </c>
      <c r="R402">
        <v>46.620339999999999</v>
      </c>
      <c r="S402">
        <v>46.360210000000002</v>
      </c>
      <c r="T402">
        <v>44.361780000000003</v>
      </c>
      <c r="U402">
        <v>43.204210000000003</v>
      </c>
      <c r="V402">
        <v>42.806690000000003</v>
      </c>
      <c r="W402">
        <v>43.081560000000003</v>
      </c>
      <c r="X402">
        <v>42.960810000000002</v>
      </c>
      <c r="Y402">
        <v>34.00009</v>
      </c>
      <c r="Z402">
        <v>28.12677</v>
      </c>
      <c r="AA402">
        <v>27.72034</v>
      </c>
      <c r="AB402">
        <v>28.645720000000001</v>
      </c>
      <c r="AC402">
        <v>30.995200000000001</v>
      </c>
      <c r="AD402">
        <v>32.034529999999997</v>
      </c>
      <c r="AE402">
        <v>33.214869999999998</v>
      </c>
      <c r="AF402">
        <v>36.233939999999997</v>
      </c>
      <c r="AG402">
        <v>38.623539999999998</v>
      </c>
      <c r="AH402">
        <v>41.372889999999998</v>
      </c>
      <c r="AI402">
        <v>48.66968</v>
      </c>
      <c r="AJ402">
        <v>56.650480000000002</v>
      </c>
      <c r="AK402">
        <v>57.823970000000003</v>
      </c>
      <c r="AL402">
        <v>55.986750000000001</v>
      </c>
      <c r="AM402">
        <v>53.987650000000002</v>
      </c>
      <c r="AN402">
        <v>51.318640000000002</v>
      </c>
      <c r="AO402">
        <v>49.045340000000003</v>
      </c>
      <c r="AP402">
        <v>72.107399999999998</v>
      </c>
      <c r="AQ402">
        <v>71.37912</v>
      </c>
      <c r="AR402">
        <v>71.109740000000002</v>
      </c>
      <c r="AS402">
        <v>69.959140000000005</v>
      </c>
      <c r="AT402">
        <v>71.185400000000001</v>
      </c>
      <c r="AU402">
        <v>70.170299999999997</v>
      </c>
      <c r="AV402">
        <v>71.249759999999995</v>
      </c>
      <c r="AW402">
        <v>74.062179999999998</v>
      </c>
      <c r="AX402">
        <v>80.922970000000007</v>
      </c>
      <c r="AY402">
        <v>87.520259999999993</v>
      </c>
      <c r="AZ402">
        <v>96.014939999999996</v>
      </c>
      <c r="BA402">
        <v>100.62649999999999</v>
      </c>
      <c r="BB402">
        <v>102.89700000000001</v>
      </c>
      <c r="BC402">
        <v>104.85980000000001</v>
      </c>
      <c r="BD402">
        <v>104.3224</v>
      </c>
      <c r="BE402">
        <v>102.9478</v>
      </c>
      <c r="BF402">
        <v>101.5956</v>
      </c>
      <c r="BG402">
        <v>96.750969999999995</v>
      </c>
      <c r="BH402">
        <v>93.019459999999995</v>
      </c>
      <c r="BI402">
        <v>88.56371</v>
      </c>
      <c r="BJ402">
        <v>86.496690000000001</v>
      </c>
      <c r="BK402">
        <v>81.825100000000006</v>
      </c>
      <c r="BL402">
        <v>80.152690000000007</v>
      </c>
      <c r="BM402">
        <v>79.259609999999995</v>
      </c>
      <c r="BN402">
        <v>0.19698060000000001</v>
      </c>
      <c r="BO402">
        <v>0.20999399999999999</v>
      </c>
      <c r="BP402">
        <v>0.67610809999999999</v>
      </c>
      <c r="BQ402">
        <v>1.383961</v>
      </c>
      <c r="BR402">
        <v>1.7888900000000001</v>
      </c>
      <c r="BS402">
        <v>3.3302890000000001</v>
      </c>
      <c r="BT402">
        <v>3.8341829999999999</v>
      </c>
      <c r="BU402">
        <v>2.2647840000000001</v>
      </c>
      <c r="BV402">
        <v>-2.4858820000000001</v>
      </c>
      <c r="BW402">
        <v>-8.1862130000000004</v>
      </c>
      <c r="BX402">
        <v>-12.671469999999999</v>
      </c>
      <c r="BY402">
        <v>-13.834289999999999</v>
      </c>
      <c r="BZ402">
        <v>-12.95351</v>
      </c>
      <c r="CA402">
        <v>-11.33196</v>
      </c>
      <c r="CB402">
        <v>-11.277900000000001</v>
      </c>
      <c r="CC402">
        <v>-12.60459</v>
      </c>
      <c r="CD402">
        <v>-11.921239999999999</v>
      </c>
      <c r="CE402">
        <v>-7.8035059999999996</v>
      </c>
      <c r="CF402">
        <v>-6.0799820000000002</v>
      </c>
      <c r="CG402">
        <v>-2.7464750000000002</v>
      </c>
      <c r="CH402">
        <v>-1.5489459999999999</v>
      </c>
      <c r="CI402">
        <v>0.77606470000000005</v>
      </c>
      <c r="CJ402">
        <v>0.79850509999999997</v>
      </c>
      <c r="CK402">
        <v>9.0229500000000004E-2</v>
      </c>
      <c r="CL402">
        <v>0.38059789999999999</v>
      </c>
      <c r="CM402">
        <v>0.38126450000000001</v>
      </c>
      <c r="CN402">
        <v>0.94327119999999998</v>
      </c>
      <c r="CO402">
        <v>0.41548220000000002</v>
      </c>
      <c r="CP402">
        <v>1.3689910000000001</v>
      </c>
      <c r="CQ402">
        <v>1.1326929999999999</v>
      </c>
      <c r="CR402">
        <v>1.5219689999999999</v>
      </c>
      <c r="CS402">
        <v>1.033676</v>
      </c>
      <c r="CT402">
        <v>0.91600720000000002</v>
      </c>
      <c r="CU402">
        <v>2.1085379999999998</v>
      </c>
      <c r="CV402" s="25">
        <v>3.9715349999999998</v>
      </c>
      <c r="CW402" s="25">
        <v>5.210979</v>
      </c>
      <c r="CX402" s="25">
        <v>6.107246</v>
      </c>
      <c r="CY402">
        <v>6.2616040000000002</v>
      </c>
      <c r="CZ402">
        <v>6.4730379999999998</v>
      </c>
      <c r="DA402">
        <v>5.7499700000000002</v>
      </c>
      <c r="DB402">
        <v>3.207735</v>
      </c>
      <c r="DC402">
        <v>2.3317359999999998</v>
      </c>
      <c r="DD402">
        <v>1.993711</v>
      </c>
      <c r="DE402">
        <v>0.87169830000000004</v>
      </c>
      <c r="DF402">
        <v>0.34173009999999998</v>
      </c>
      <c r="DG402">
        <v>0.29212329999999997</v>
      </c>
      <c r="DH402">
        <v>8.5509000000000002E-2</v>
      </c>
      <c r="DI402">
        <v>0.22356019999999999</v>
      </c>
    </row>
    <row r="403" spans="1:113" x14ac:dyDescent="0.25">
      <c r="A403" t="str">
        <f t="shared" si="6"/>
        <v>All_6. Schools_All_All_All_200 kW and above_44080</v>
      </c>
      <c r="B403" t="s">
        <v>155</v>
      </c>
      <c r="C403" t="s">
        <v>175</v>
      </c>
      <c r="D403" t="s">
        <v>2</v>
      </c>
      <c r="E403" t="s">
        <v>42</v>
      </c>
      <c r="F403" t="s">
        <v>2</v>
      </c>
      <c r="G403" t="s">
        <v>2</v>
      </c>
      <c r="H403" t="s">
        <v>2</v>
      </c>
      <c r="I403" t="s">
        <v>39</v>
      </c>
      <c r="J403" s="11">
        <v>44080</v>
      </c>
      <c r="K403">
        <v>15</v>
      </c>
      <c r="L403">
        <v>18</v>
      </c>
      <c r="M403">
        <v>246</v>
      </c>
      <c r="N403">
        <v>0</v>
      </c>
      <c r="O403">
        <v>0</v>
      </c>
      <c r="P403">
        <v>0</v>
      </c>
      <c r="Q403">
        <v>0</v>
      </c>
      <c r="R403">
        <v>49.23912</v>
      </c>
      <c r="S403">
        <v>48.100920000000002</v>
      </c>
      <c r="T403">
        <v>46.853459999999998</v>
      </c>
      <c r="U403">
        <v>46.019359999999999</v>
      </c>
      <c r="V403">
        <v>45.52008</v>
      </c>
      <c r="W403">
        <v>45.318600000000004</v>
      </c>
      <c r="X403">
        <v>44.657910000000001</v>
      </c>
      <c r="Y403">
        <v>35.844410000000003</v>
      </c>
      <c r="Z403">
        <v>29.711359999999999</v>
      </c>
      <c r="AA403">
        <v>28.69304</v>
      </c>
      <c r="AB403">
        <v>29.785209999999999</v>
      </c>
      <c r="AC403">
        <v>32.150269999999999</v>
      </c>
      <c r="AD403">
        <v>34.148209999999999</v>
      </c>
      <c r="AE403">
        <v>37.390540000000001</v>
      </c>
      <c r="AF403">
        <v>41.298650000000002</v>
      </c>
      <c r="AG403">
        <v>46.396099999999997</v>
      </c>
      <c r="AH403">
        <v>49.313220000000001</v>
      </c>
      <c r="AI403">
        <v>53.08634</v>
      </c>
      <c r="AJ403">
        <v>56.677489999999999</v>
      </c>
      <c r="AK403">
        <v>56.758389999999999</v>
      </c>
      <c r="AL403">
        <v>55.139969999999998</v>
      </c>
      <c r="AM403">
        <v>55.029769999999999</v>
      </c>
      <c r="AN403">
        <v>52.646450000000002</v>
      </c>
      <c r="AO403">
        <v>50.303609999999999</v>
      </c>
      <c r="AP403">
        <v>77.643500000000003</v>
      </c>
      <c r="AQ403">
        <v>77.59093</v>
      </c>
      <c r="AR403">
        <v>74.786500000000004</v>
      </c>
      <c r="AS403">
        <v>74.682900000000004</v>
      </c>
      <c r="AT403">
        <v>73.838989999999995</v>
      </c>
      <c r="AU403">
        <v>73.969070000000002</v>
      </c>
      <c r="AV403">
        <v>73.334299999999999</v>
      </c>
      <c r="AW403">
        <v>79.662790000000001</v>
      </c>
      <c r="AX403">
        <v>86.116439999999997</v>
      </c>
      <c r="AY403">
        <v>94.711650000000006</v>
      </c>
      <c r="AZ403">
        <v>101.9132</v>
      </c>
      <c r="BA403">
        <v>104.6264</v>
      </c>
      <c r="BB403">
        <v>103.8656</v>
      </c>
      <c r="BC403">
        <v>105.60890000000001</v>
      </c>
      <c r="BD403">
        <v>104.17870000000001</v>
      </c>
      <c r="BE403">
        <v>101.9012</v>
      </c>
      <c r="BF403">
        <v>97.995559999999998</v>
      </c>
      <c r="BG403">
        <v>94.210679999999996</v>
      </c>
      <c r="BH403">
        <v>89.216740000000001</v>
      </c>
      <c r="BI403">
        <v>84.840190000000007</v>
      </c>
      <c r="BJ403">
        <v>80.371769999999998</v>
      </c>
      <c r="BK403">
        <v>78.179500000000004</v>
      </c>
      <c r="BL403">
        <v>76.702190000000002</v>
      </c>
      <c r="BM403">
        <v>74.989819999999995</v>
      </c>
      <c r="BN403">
        <v>-0.70531809999999995</v>
      </c>
      <c r="BO403">
        <v>-0.48247040000000002</v>
      </c>
      <c r="BP403">
        <v>-0.301255</v>
      </c>
      <c r="BQ403">
        <v>-0.31264059999999999</v>
      </c>
      <c r="BR403">
        <v>0.77119879999999996</v>
      </c>
      <c r="BS403">
        <v>2.4602059999999999</v>
      </c>
      <c r="BT403">
        <v>3.0186470000000001</v>
      </c>
      <c r="BU403">
        <v>0.83025959999999999</v>
      </c>
      <c r="BV403">
        <v>-1.785528</v>
      </c>
      <c r="BW403">
        <v>-3.3336299999999999</v>
      </c>
      <c r="BX403">
        <v>-3.4618090000000001</v>
      </c>
      <c r="BY403">
        <v>-4.2610979999999996</v>
      </c>
      <c r="BZ403">
        <v>-2.3046739999999999</v>
      </c>
      <c r="CA403">
        <v>-1.9047590000000001</v>
      </c>
      <c r="CB403">
        <v>-4.7062739999999996</v>
      </c>
      <c r="CC403">
        <v>-8.854749</v>
      </c>
      <c r="CD403">
        <v>-11.853429999999999</v>
      </c>
      <c r="CE403">
        <v>-7.6736599999999999</v>
      </c>
      <c r="CF403">
        <v>-3.9696539999999998</v>
      </c>
      <c r="CG403">
        <v>-0.75702749999999996</v>
      </c>
      <c r="CH403">
        <v>-0.8131332</v>
      </c>
      <c r="CI403">
        <v>0.54394290000000001</v>
      </c>
      <c r="CJ403">
        <v>5.3404100000000003E-2</v>
      </c>
      <c r="CK403">
        <v>0.338144</v>
      </c>
      <c r="CL403">
        <v>0.47402759999999999</v>
      </c>
      <c r="CM403">
        <v>0.42918119999999998</v>
      </c>
      <c r="CN403">
        <v>0.62984379999999995</v>
      </c>
      <c r="CO403">
        <v>0.6634911</v>
      </c>
      <c r="CP403">
        <v>0.98667059999999995</v>
      </c>
      <c r="CQ403">
        <v>0.94415110000000002</v>
      </c>
      <c r="CR403">
        <v>1.3367329999999999</v>
      </c>
      <c r="CS403">
        <v>0.83428210000000003</v>
      </c>
      <c r="CT403">
        <v>0.97584280000000001</v>
      </c>
      <c r="CU403">
        <v>1.61639</v>
      </c>
      <c r="CV403" s="25">
        <v>3.3987379999999998</v>
      </c>
      <c r="CW403" s="25">
        <v>4.3959619999999999</v>
      </c>
      <c r="CX403" s="25">
        <v>4.9773870000000002</v>
      </c>
      <c r="CY403">
        <v>5.090516</v>
      </c>
      <c r="CZ403">
        <v>5.4507880000000002</v>
      </c>
      <c r="DA403">
        <v>4.9365540000000001</v>
      </c>
      <c r="DB403">
        <v>3.2831299999999999</v>
      </c>
      <c r="DC403">
        <v>2.564343</v>
      </c>
      <c r="DD403">
        <v>2.089321</v>
      </c>
      <c r="DE403">
        <v>1.0040819999999999</v>
      </c>
      <c r="DF403">
        <v>0.50171589999999999</v>
      </c>
      <c r="DG403">
        <v>0.3215595</v>
      </c>
      <c r="DH403">
        <v>0.43604569999999998</v>
      </c>
      <c r="DI403">
        <v>0.24698870000000001</v>
      </c>
    </row>
    <row r="404" spans="1:113" x14ac:dyDescent="0.25">
      <c r="A404" t="str">
        <f t="shared" si="6"/>
        <v>All_6. Schools_All_All_All_200 kW and above_44081</v>
      </c>
      <c r="B404" t="s">
        <v>155</v>
      </c>
      <c r="C404" t="s">
        <v>175</v>
      </c>
      <c r="D404" t="s">
        <v>2</v>
      </c>
      <c r="E404" t="s">
        <v>42</v>
      </c>
      <c r="F404" t="s">
        <v>2</v>
      </c>
      <c r="G404" t="s">
        <v>2</v>
      </c>
      <c r="H404" t="s">
        <v>2</v>
      </c>
      <c r="I404" t="s">
        <v>39</v>
      </c>
      <c r="J404" s="11">
        <v>44081</v>
      </c>
      <c r="K404">
        <v>15</v>
      </c>
      <c r="L404">
        <v>18</v>
      </c>
      <c r="M404">
        <v>246</v>
      </c>
      <c r="N404">
        <v>0</v>
      </c>
      <c r="O404">
        <v>0</v>
      </c>
      <c r="P404">
        <v>0</v>
      </c>
      <c r="Q404">
        <v>0</v>
      </c>
      <c r="R404">
        <v>49.151670000000003</v>
      </c>
      <c r="S404">
        <v>48.110550000000003</v>
      </c>
      <c r="T404">
        <v>48.834719999999997</v>
      </c>
      <c r="U404">
        <v>51.583309999999997</v>
      </c>
      <c r="V404">
        <v>54.938699999999997</v>
      </c>
      <c r="W404">
        <v>62.880580000000002</v>
      </c>
      <c r="X404">
        <v>74.101929999999996</v>
      </c>
      <c r="Y404">
        <v>70.57835</v>
      </c>
      <c r="Z404">
        <v>62.677799999999998</v>
      </c>
      <c r="AA404">
        <v>56.319029999999998</v>
      </c>
      <c r="AB404">
        <v>54.600990000000003</v>
      </c>
      <c r="AC404">
        <v>56.496200000000002</v>
      </c>
      <c r="AD404">
        <v>56.504860000000001</v>
      </c>
      <c r="AE404">
        <v>55.37077</v>
      </c>
      <c r="AF404">
        <v>52.560279999999999</v>
      </c>
      <c r="AG404">
        <v>48.64367</v>
      </c>
      <c r="AH404">
        <v>42.594320000000003</v>
      </c>
      <c r="AI404">
        <v>43.431780000000003</v>
      </c>
      <c r="AJ404">
        <v>46.780650000000001</v>
      </c>
      <c r="AK404">
        <v>50.431019999999997</v>
      </c>
      <c r="AL404">
        <v>49.907850000000003</v>
      </c>
      <c r="AM404">
        <v>49.754550000000002</v>
      </c>
      <c r="AN404">
        <v>49.407539999999997</v>
      </c>
      <c r="AO404">
        <v>47.403190000000002</v>
      </c>
      <c r="AP404">
        <v>73.343100000000007</v>
      </c>
      <c r="AQ404">
        <v>73.020210000000006</v>
      </c>
      <c r="AR404">
        <v>72.112889999999993</v>
      </c>
      <c r="AS404">
        <v>70.53613</v>
      </c>
      <c r="AT404">
        <v>70.178420000000003</v>
      </c>
      <c r="AU404">
        <v>68.587879999999998</v>
      </c>
      <c r="AV404">
        <v>68.396540000000002</v>
      </c>
      <c r="AW404">
        <v>71.931209999999993</v>
      </c>
      <c r="AX404">
        <v>74.343320000000006</v>
      </c>
      <c r="AY404">
        <v>79.162220000000005</v>
      </c>
      <c r="AZ404">
        <v>84.390950000000004</v>
      </c>
      <c r="BA404">
        <v>84.729929999999996</v>
      </c>
      <c r="BB404">
        <v>83.645939999999996</v>
      </c>
      <c r="BC404">
        <v>83.565029999999993</v>
      </c>
      <c r="BD404">
        <v>81.229929999999996</v>
      </c>
      <c r="BE404">
        <v>80.162599999999998</v>
      </c>
      <c r="BF404">
        <v>79.579449999999994</v>
      </c>
      <c r="BG404">
        <v>76.207890000000006</v>
      </c>
      <c r="BH404">
        <v>73.277839999999998</v>
      </c>
      <c r="BI404">
        <v>72.226550000000003</v>
      </c>
      <c r="BJ404">
        <v>72.010649999999998</v>
      </c>
      <c r="BK404">
        <v>71.795720000000003</v>
      </c>
      <c r="BL404">
        <v>70.630740000000003</v>
      </c>
      <c r="BM404">
        <v>70.594610000000003</v>
      </c>
      <c r="BN404">
        <v>0.36361100000000002</v>
      </c>
      <c r="BO404">
        <v>0.39850210000000003</v>
      </c>
      <c r="BP404">
        <v>0.42584349999999999</v>
      </c>
      <c r="BQ404">
        <v>1.2860480000000001</v>
      </c>
      <c r="BR404">
        <v>1.3959269999999999</v>
      </c>
      <c r="BS404">
        <v>3.191713</v>
      </c>
      <c r="BT404">
        <v>3.8987729999999998</v>
      </c>
      <c r="BU404">
        <v>-0.27967039999999999</v>
      </c>
      <c r="BV404">
        <v>-3.788205</v>
      </c>
      <c r="BW404">
        <v>-6.5509399999999998</v>
      </c>
      <c r="BX404">
        <v>-2.2774399999999999</v>
      </c>
      <c r="BY404">
        <v>-0.38977109999999998</v>
      </c>
      <c r="BZ404">
        <v>1.702137</v>
      </c>
      <c r="CA404">
        <v>1.2561530000000001</v>
      </c>
      <c r="CB404">
        <v>2.544368</v>
      </c>
      <c r="CC404">
        <v>2.6283259999999999</v>
      </c>
      <c r="CD404">
        <v>-2.2822040000000001</v>
      </c>
      <c r="CE404">
        <v>-0.71490759999999998</v>
      </c>
      <c r="CF404">
        <v>2.3205360000000002</v>
      </c>
      <c r="CG404">
        <v>1.887669</v>
      </c>
      <c r="CH404">
        <v>0.54245810000000005</v>
      </c>
      <c r="CI404">
        <v>-0.55429309999999998</v>
      </c>
      <c r="CJ404">
        <v>-0.4328301</v>
      </c>
      <c r="CK404">
        <v>0.3667067</v>
      </c>
      <c r="CL404" s="25">
        <v>1.480094</v>
      </c>
      <c r="CM404" s="25">
        <v>1.478178</v>
      </c>
      <c r="CN404" s="25">
        <v>1.9569319999999999</v>
      </c>
      <c r="CO404" s="25">
        <v>2.3688319999999998</v>
      </c>
      <c r="CP404" s="25">
        <v>3.8837630000000001</v>
      </c>
      <c r="CQ404" s="25">
        <v>3.2846850000000001</v>
      </c>
      <c r="CR404" s="25">
        <v>3.0432579999999998</v>
      </c>
      <c r="CS404" s="25">
        <v>2.4406430000000001</v>
      </c>
      <c r="CT404" s="25">
        <v>2.7961580000000001</v>
      </c>
      <c r="CU404" s="25">
        <v>4.5598640000000001</v>
      </c>
      <c r="CV404" s="25">
        <v>7.1326179999999999</v>
      </c>
      <c r="CW404" s="25">
        <v>7.7664999999999997</v>
      </c>
      <c r="CX404" s="25">
        <v>9.0917469999999998</v>
      </c>
      <c r="CY404" s="25">
        <v>9.5087869999999999</v>
      </c>
      <c r="CZ404" s="25">
        <v>8.651154</v>
      </c>
      <c r="DA404" s="25">
        <v>8.5206409999999995</v>
      </c>
      <c r="DB404" s="25">
        <v>4.4390520000000002</v>
      </c>
      <c r="DC404" s="25">
        <v>3.31596</v>
      </c>
      <c r="DD404" s="25">
        <v>3.0141789999999999</v>
      </c>
      <c r="DE404" s="25">
        <v>1.5857270000000001</v>
      </c>
      <c r="DF404" s="25">
        <v>0.68949269999999996</v>
      </c>
      <c r="DG404" s="25">
        <v>0.49308780000000002</v>
      </c>
      <c r="DH404" s="25">
        <v>0.35029979999999999</v>
      </c>
      <c r="DI404" s="25">
        <v>0.733267</v>
      </c>
    </row>
    <row r="405" spans="1:113" x14ac:dyDescent="0.25">
      <c r="A405" t="str">
        <f t="shared" si="6"/>
        <v>All_6. Schools_All_All_All_200 kW and above_44104</v>
      </c>
      <c r="B405" t="s">
        <v>155</v>
      </c>
      <c r="C405" t="s">
        <v>175</v>
      </c>
      <c r="D405" t="s">
        <v>2</v>
      </c>
      <c r="E405" t="s">
        <v>42</v>
      </c>
      <c r="F405" t="s">
        <v>2</v>
      </c>
      <c r="G405" t="s">
        <v>2</v>
      </c>
      <c r="H405" t="s">
        <v>2</v>
      </c>
      <c r="I405" t="s">
        <v>39</v>
      </c>
      <c r="J405" s="11">
        <v>44104</v>
      </c>
      <c r="K405">
        <v>15</v>
      </c>
      <c r="L405">
        <v>18</v>
      </c>
      <c r="M405">
        <v>247</v>
      </c>
      <c r="N405">
        <v>0</v>
      </c>
      <c r="O405">
        <v>0</v>
      </c>
      <c r="P405">
        <v>0</v>
      </c>
      <c r="Q405">
        <v>0</v>
      </c>
      <c r="R405">
        <v>46.489109999999997</v>
      </c>
      <c r="S405">
        <v>46.224620000000002</v>
      </c>
      <c r="T405">
        <v>43.970149999999997</v>
      </c>
      <c r="U405">
        <v>44.560169999999999</v>
      </c>
      <c r="V405">
        <v>48.65119</v>
      </c>
      <c r="W405">
        <v>61.014499999999998</v>
      </c>
      <c r="X405">
        <v>81.09111</v>
      </c>
      <c r="Y405">
        <v>90.421449999999993</v>
      </c>
      <c r="Z405">
        <v>98.187129999999996</v>
      </c>
      <c r="AA405">
        <v>104.92659999999999</v>
      </c>
      <c r="AB405">
        <v>115.8943</v>
      </c>
      <c r="AC405">
        <v>127.1904</v>
      </c>
      <c r="AD405">
        <v>132.44049999999999</v>
      </c>
      <c r="AE405">
        <v>133.92779999999999</v>
      </c>
      <c r="AF405">
        <v>129.28639999999999</v>
      </c>
      <c r="AG405">
        <v>117.1109</v>
      </c>
      <c r="AH405">
        <v>80.324659999999994</v>
      </c>
      <c r="AI405">
        <v>67.857810000000001</v>
      </c>
      <c r="AJ405">
        <v>67.595749999999995</v>
      </c>
      <c r="AK405">
        <v>64.772490000000005</v>
      </c>
      <c r="AL405">
        <v>58.682360000000003</v>
      </c>
      <c r="AM405">
        <v>57.472499999999997</v>
      </c>
      <c r="AN405">
        <v>52.177720000000001</v>
      </c>
      <c r="AO405">
        <v>47.504600000000003</v>
      </c>
      <c r="AP405">
        <v>69.082700000000003</v>
      </c>
      <c r="AQ405">
        <v>67.89658</v>
      </c>
      <c r="AR405">
        <v>66.725430000000003</v>
      </c>
      <c r="AS405">
        <v>66.892650000000003</v>
      </c>
      <c r="AT405">
        <v>66.052620000000005</v>
      </c>
      <c r="AU405">
        <v>66.553730000000002</v>
      </c>
      <c r="AV405">
        <v>66.047020000000003</v>
      </c>
      <c r="AW405">
        <v>71.534739999999999</v>
      </c>
      <c r="AX405">
        <v>79.857749999999996</v>
      </c>
      <c r="AY405">
        <v>87.863200000000006</v>
      </c>
      <c r="AZ405">
        <v>95.776709999999994</v>
      </c>
      <c r="BA405">
        <v>98.993920000000003</v>
      </c>
      <c r="BB405">
        <v>100.9004</v>
      </c>
      <c r="BC405">
        <v>100.4907</v>
      </c>
      <c r="BD405">
        <v>100.8824</v>
      </c>
      <c r="BE405">
        <v>99.793520000000001</v>
      </c>
      <c r="BF405">
        <v>96.849400000000003</v>
      </c>
      <c r="BG405">
        <v>92.902069999999995</v>
      </c>
      <c r="BH405">
        <v>87.005170000000007</v>
      </c>
      <c r="BI405">
        <v>83.375399999999999</v>
      </c>
      <c r="BJ405">
        <v>80.171189999999996</v>
      </c>
      <c r="BK405">
        <v>76.497659999999996</v>
      </c>
      <c r="BL405">
        <v>74.476309999999998</v>
      </c>
      <c r="BM405">
        <v>72.284379999999999</v>
      </c>
      <c r="BN405">
        <v>0.80044190000000004</v>
      </c>
      <c r="BO405">
        <v>0.51178440000000003</v>
      </c>
      <c r="BP405">
        <v>1.0371969999999999</v>
      </c>
      <c r="BQ405">
        <v>1.6500079999999999</v>
      </c>
      <c r="BR405">
        <v>1.827105</v>
      </c>
      <c r="BS405">
        <v>3.2006990000000002</v>
      </c>
      <c r="BT405">
        <v>3.6443750000000001</v>
      </c>
      <c r="BU405">
        <v>2.2557369999999999</v>
      </c>
      <c r="BV405">
        <v>-2.2775530000000002</v>
      </c>
      <c r="BW405">
        <v>-8.0279620000000005</v>
      </c>
      <c r="BX405">
        <v>-12.68366</v>
      </c>
      <c r="BY405">
        <v>-13.83503</v>
      </c>
      <c r="BZ405">
        <v>-12.67309</v>
      </c>
      <c r="CA405">
        <v>-10.689399999999999</v>
      </c>
      <c r="CB405">
        <v>-10.50883</v>
      </c>
      <c r="CC405">
        <v>-12.32884</v>
      </c>
      <c r="CD405">
        <v>-11.61215</v>
      </c>
      <c r="CE405">
        <v>-6.5540180000000001</v>
      </c>
      <c r="CF405">
        <v>-4.2791329999999999</v>
      </c>
      <c r="CG405">
        <v>-1.7187300000000001</v>
      </c>
      <c r="CH405">
        <v>-0.80467089999999997</v>
      </c>
      <c r="CI405">
        <v>0.14303179999999999</v>
      </c>
      <c r="CJ405">
        <v>0.40971920000000001</v>
      </c>
      <c r="CK405">
        <v>0.1210847</v>
      </c>
      <c r="CL405" s="25">
        <v>0.49402269999999998</v>
      </c>
      <c r="CM405" s="25">
        <v>0.51232259999999996</v>
      </c>
      <c r="CN405" s="25">
        <v>0.83576159999999999</v>
      </c>
      <c r="CO405" s="25">
        <v>0.48148390000000002</v>
      </c>
      <c r="CP405" s="25">
        <v>0.82998070000000002</v>
      </c>
      <c r="CQ405" s="25">
        <v>1.0976710000000001</v>
      </c>
      <c r="CR405" s="25">
        <v>1.954647</v>
      </c>
      <c r="CS405" s="25">
        <v>1.3133900000000001</v>
      </c>
      <c r="CT405" s="25">
        <v>0.96669919999999998</v>
      </c>
      <c r="CU405" s="25">
        <v>2.9041109999999999</v>
      </c>
      <c r="CV405" s="25">
        <v>6.6296330000000001</v>
      </c>
      <c r="CW405" s="25">
        <v>9.0572210000000002</v>
      </c>
      <c r="CX405" s="25">
        <v>10.5396</v>
      </c>
      <c r="CY405" s="25">
        <v>10.98072</v>
      </c>
      <c r="CZ405" s="25">
        <v>10.878209999999999</v>
      </c>
      <c r="DA405" s="25">
        <v>10.05241</v>
      </c>
      <c r="DB405" s="25">
        <v>4.8324280000000002</v>
      </c>
      <c r="DC405" s="25">
        <v>2.4397030000000002</v>
      </c>
      <c r="DD405" s="25">
        <v>2.30287</v>
      </c>
      <c r="DE405" s="25">
        <v>1.0175479999999999</v>
      </c>
      <c r="DF405" s="25">
        <v>0.40736260000000002</v>
      </c>
      <c r="DG405" s="25">
        <v>0.52275329999999998</v>
      </c>
      <c r="DH405" s="25">
        <v>0.1339072</v>
      </c>
      <c r="DI405" s="25">
        <v>0.26484180000000002</v>
      </c>
    </row>
    <row r="406" spans="1:113" x14ac:dyDescent="0.25">
      <c r="A406" t="str">
        <f t="shared" si="6"/>
        <v>All_6. Schools_All_All_All_200 kW and above_44105</v>
      </c>
      <c r="B406" t="s">
        <v>155</v>
      </c>
      <c r="C406" t="s">
        <v>175</v>
      </c>
      <c r="D406" t="s">
        <v>2</v>
      </c>
      <c r="E406" t="s">
        <v>42</v>
      </c>
      <c r="F406" t="s">
        <v>2</v>
      </c>
      <c r="G406" t="s">
        <v>2</v>
      </c>
      <c r="H406" t="s">
        <v>2</v>
      </c>
      <c r="I406" t="s">
        <v>39</v>
      </c>
      <c r="J406" s="11">
        <v>44105</v>
      </c>
      <c r="K406">
        <v>15</v>
      </c>
      <c r="L406">
        <v>18</v>
      </c>
      <c r="M406">
        <v>247</v>
      </c>
      <c r="N406">
        <v>0</v>
      </c>
      <c r="O406">
        <v>0</v>
      </c>
      <c r="P406">
        <v>0</v>
      </c>
      <c r="Q406">
        <v>0</v>
      </c>
      <c r="R406">
        <v>47.432609999999997</v>
      </c>
      <c r="S406">
        <v>46.695929999999997</v>
      </c>
      <c r="T406">
        <v>48.158230000000003</v>
      </c>
      <c r="U406">
        <v>51.277709999999999</v>
      </c>
      <c r="V406">
        <v>59.975969999999997</v>
      </c>
      <c r="W406">
        <v>67.829620000000006</v>
      </c>
      <c r="X406">
        <v>82.484570000000005</v>
      </c>
      <c r="Y406">
        <v>91.332239999999999</v>
      </c>
      <c r="Z406">
        <v>96.828389999999999</v>
      </c>
      <c r="AA406">
        <v>104.68519999999999</v>
      </c>
      <c r="AB406">
        <v>118.19580000000001</v>
      </c>
      <c r="AC406">
        <v>128.0103</v>
      </c>
      <c r="AD406">
        <v>132.0916</v>
      </c>
      <c r="AE406">
        <v>135.2747</v>
      </c>
      <c r="AF406">
        <v>127.88500000000001</v>
      </c>
      <c r="AG406">
        <v>114.5398</v>
      </c>
      <c r="AH406">
        <v>78.267309999999995</v>
      </c>
      <c r="AI406">
        <v>64.15898</v>
      </c>
      <c r="AJ406">
        <v>65.21763</v>
      </c>
      <c r="AK406">
        <v>62.769759999999998</v>
      </c>
      <c r="AL406">
        <v>57.854610000000001</v>
      </c>
      <c r="AM406">
        <v>56.50329</v>
      </c>
      <c r="AN406">
        <v>53.017659999999999</v>
      </c>
      <c r="AO406">
        <v>47.705280000000002</v>
      </c>
      <c r="AP406">
        <v>70.769900000000007</v>
      </c>
      <c r="AQ406">
        <v>69.532470000000004</v>
      </c>
      <c r="AR406">
        <v>69.008380000000002</v>
      </c>
      <c r="AS406">
        <v>67.720070000000007</v>
      </c>
      <c r="AT406">
        <v>65.526120000000006</v>
      </c>
      <c r="AU406">
        <v>65.581400000000002</v>
      </c>
      <c r="AV406">
        <v>64.962440000000001</v>
      </c>
      <c r="AW406">
        <v>69.355360000000005</v>
      </c>
      <c r="AX406">
        <v>76.98227</v>
      </c>
      <c r="AY406">
        <v>85.35942</v>
      </c>
      <c r="AZ406">
        <v>93.700389999999999</v>
      </c>
      <c r="BA406">
        <v>98.674719999999994</v>
      </c>
      <c r="BB406">
        <v>99.926029999999997</v>
      </c>
      <c r="BC406">
        <v>99.629769999999994</v>
      </c>
      <c r="BD406">
        <v>98.651669999999996</v>
      </c>
      <c r="BE406">
        <v>96.254689999999997</v>
      </c>
      <c r="BF406">
        <v>95.570909999999998</v>
      </c>
      <c r="BG406">
        <v>90.927229999999994</v>
      </c>
      <c r="BH406">
        <v>85.849369999999993</v>
      </c>
      <c r="BI406">
        <v>79.786249999999995</v>
      </c>
      <c r="BJ406">
        <v>77.19435</v>
      </c>
      <c r="BK406">
        <v>74.43526</v>
      </c>
      <c r="BL406">
        <v>71.817920000000001</v>
      </c>
      <c r="BM406">
        <v>70.101870000000005</v>
      </c>
      <c r="BN406">
        <v>-7.1025199999999997E-2</v>
      </c>
      <c r="BO406">
        <v>-7.4311199999999994E-2</v>
      </c>
      <c r="BP406">
        <v>0.46047850000000001</v>
      </c>
      <c r="BQ406">
        <v>1.0363009999999999</v>
      </c>
      <c r="BR406">
        <v>1.961843</v>
      </c>
      <c r="BS406">
        <v>3.4459559999999998</v>
      </c>
      <c r="BT406">
        <v>3.9890659999999998</v>
      </c>
      <c r="BU406">
        <v>2.1104289999999999</v>
      </c>
      <c r="BV406">
        <v>-2.5146259999999998</v>
      </c>
      <c r="BW406">
        <v>-7.8836589999999998</v>
      </c>
      <c r="BX406">
        <v>-12.668240000000001</v>
      </c>
      <c r="BY406">
        <v>-14.05912</v>
      </c>
      <c r="BZ406">
        <v>-13.007820000000001</v>
      </c>
      <c r="CA406">
        <v>-10.97273</v>
      </c>
      <c r="CB406">
        <v>-10.35336</v>
      </c>
      <c r="CC406">
        <v>-10.588380000000001</v>
      </c>
      <c r="CD406">
        <v>-10.163410000000001</v>
      </c>
      <c r="CE406">
        <v>-5.7298119999999999</v>
      </c>
      <c r="CF406">
        <v>-3.0749840000000002</v>
      </c>
      <c r="CG406">
        <v>-0.79405999999999999</v>
      </c>
      <c r="CH406">
        <v>-0.21889749999999999</v>
      </c>
      <c r="CI406">
        <v>-0.28410839999999998</v>
      </c>
      <c r="CJ406">
        <v>0.18058759999999999</v>
      </c>
      <c r="CK406">
        <v>0.14026159999999999</v>
      </c>
      <c r="CL406" s="25">
        <v>0.57786029999999999</v>
      </c>
      <c r="CM406" s="25">
        <v>0.48474990000000001</v>
      </c>
      <c r="CN406" s="25">
        <v>0.50559969999999999</v>
      </c>
      <c r="CO406" s="25">
        <v>0.81582049999999995</v>
      </c>
      <c r="CP406" s="25">
        <v>2.081121</v>
      </c>
      <c r="CQ406" s="25">
        <v>1.306511</v>
      </c>
      <c r="CR406" s="25">
        <v>1.5195559999999999</v>
      </c>
      <c r="CS406" s="25">
        <v>1.5415399999999999</v>
      </c>
      <c r="CT406" s="25">
        <v>1.0473239999999999</v>
      </c>
      <c r="CU406" s="25">
        <v>3.0199880000000001</v>
      </c>
      <c r="CV406" s="25">
        <v>7.305707</v>
      </c>
      <c r="CW406" s="25">
        <v>10.49338</v>
      </c>
      <c r="CX406" s="25">
        <v>12.56193</v>
      </c>
      <c r="CY406" s="25">
        <v>13.02256</v>
      </c>
      <c r="CZ406" s="25">
        <v>12.352969999999999</v>
      </c>
      <c r="DA406" s="25">
        <v>10.048389999999999</v>
      </c>
      <c r="DB406" s="25">
        <v>4.6792160000000003</v>
      </c>
      <c r="DC406" s="25">
        <v>2.830041</v>
      </c>
      <c r="DD406" s="25">
        <v>3.0383330000000002</v>
      </c>
      <c r="DE406" s="25">
        <v>1.1544779999999999</v>
      </c>
      <c r="DF406" s="25">
        <v>0.84394400000000003</v>
      </c>
      <c r="DG406" s="25">
        <v>0.99867079999999997</v>
      </c>
      <c r="DH406" s="25">
        <v>0.14231630000000001</v>
      </c>
      <c r="DI406" s="25">
        <v>0.25453569999999998</v>
      </c>
    </row>
    <row r="407" spans="1:113" x14ac:dyDescent="0.25">
      <c r="A407" t="str">
        <f t="shared" si="6"/>
        <v>All_7. Institutional/Government_All_All_All_200 kW and above_44060</v>
      </c>
      <c r="B407" t="s">
        <v>155</v>
      </c>
      <c r="C407" t="s">
        <v>176</v>
      </c>
      <c r="D407" t="s">
        <v>2</v>
      </c>
      <c r="E407" t="s">
        <v>43</v>
      </c>
      <c r="F407" t="s">
        <v>2</v>
      </c>
      <c r="G407" t="s">
        <v>2</v>
      </c>
      <c r="H407" t="s">
        <v>2</v>
      </c>
      <c r="I407" t="s">
        <v>39</v>
      </c>
      <c r="J407" s="11">
        <v>44060</v>
      </c>
      <c r="K407">
        <v>15</v>
      </c>
      <c r="L407">
        <v>18</v>
      </c>
      <c r="M407">
        <v>161</v>
      </c>
      <c r="N407">
        <v>0</v>
      </c>
      <c r="O407">
        <v>0</v>
      </c>
      <c r="P407">
        <v>0</v>
      </c>
      <c r="Q407">
        <v>0</v>
      </c>
      <c r="R407">
        <v>130.767</v>
      </c>
      <c r="S407">
        <v>127.9414</v>
      </c>
      <c r="T407">
        <v>132.89330000000001</v>
      </c>
      <c r="U407">
        <v>136.8817</v>
      </c>
      <c r="V407">
        <v>144.89160000000001</v>
      </c>
      <c r="W407">
        <v>159.54830000000001</v>
      </c>
      <c r="X407">
        <v>164.7687</v>
      </c>
      <c r="Y407">
        <v>172.78219999999999</v>
      </c>
      <c r="Z407">
        <v>179.095</v>
      </c>
      <c r="AA407">
        <v>186.8535</v>
      </c>
      <c r="AB407">
        <v>189.45249999999999</v>
      </c>
      <c r="AC407">
        <v>190.99379999999999</v>
      </c>
      <c r="AD407">
        <v>191.18450000000001</v>
      </c>
      <c r="AE407">
        <v>192.60509999999999</v>
      </c>
      <c r="AF407">
        <v>193.1207</v>
      </c>
      <c r="AG407">
        <v>192.57380000000001</v>
      </c>
      <c r="AH407">
        <v>189.49250000000001</v>
      </c>
      <c r="AI407">
        <v>182.74639999999999</v>
      </c>
      <c r="AJ407">
        <v>174.19909999999999</v>
      </c>
      <c r="AK407">
        <v>170.25219999999999</v>
      </c>
      <c r="AL407">
        <v>158.39750000000001</v>
      </c>
      <c r="AM407">
        <v>156.39590000000001</v>
      </c>
      <c r="AN407">
        <v>149.8193</v>
      </c>
      <c r="AO407">
        <v>140.87450000000001</v>
      </c>
      <c r="AP407">
        <v>70.252200000000002</v>
      </c>
      <c r="AQ407">
        <v>70.332470000000001</v>
      </c>
      <c r="AR407">
        <v>69.700720000000004</v>
      </c>
      <c r="AS407">
        <v>69.555269999999993</v>
      </c>
      <c r="AT407">
        <v>70.759600000000006</v>
      </c>
      <c r="AU407">
        <v>71.790469999999999</v>
      </c>
      <c r="AV407">
        <v>72.771709999999999</v>
      </c>
      <c r="AW407">
        <v>76.305629999999994</v>
      </c>
      <c r="AX407">
        <v>78.340549999999993</v>
      </c>
      <c r="AY407">
        <v>79.589320000000001</v>
      </c>
      <c r="AZ407">
        <v>83.477059999999994</v>
      </c>
      <c r="BA407">
        <v>86.755840000000006</v>
      </c>
      <c r="BB407">
        <v>87.73218</v>
      </c>
      <c r="BC407">
        <v>89.628280000000004</v>
      </c>
      <c r="BD407">
        <v>91.326120000000003</v>
      </c>
      <c r="BE407">
        <v>90.168539999999993</v>
      </c>
      <c r="BF407">
        <v>87.859160000000003</v>
      </c>
      <c r="BG407">
        <v>85.580669999999998</v>
      </c>
      <c r="BH407">
        <v>81.323809999999995</v>
      </c>
      <c r="BI407">
        <v>76.851950000000002</v>
      </c>
      <c r="BJ407">
        <v>74.941990000000004</v>
      </c>
      <c r="BK407">
        <v>73.277630000000002</v>
      </c>
      <c r="BL407">
        <v>72.397689999999997</v>
      </c>
      <c r="BM407">
        <v>71.740260000000006</v>
      </c>
      <c r="BN407">
        <v>1.5065759999999999</v>
      </c>
      <c r="BO407">
        <v>0.62441080000000004</v>
      </c>
      <c r="BP407">
        <v>-0.81282290000000001</v>
      </c>
      <c r="BQ407">
        <v>-0.88707449999999999</v>
      </c>
      <c r="BR407">
        <v>1.5720510000000001</v>
      </c>
      <c r="BS407">
        <v>2.9448349999999999</v>
      </c>
      <c r="BT407">
        <v>3.2734619999999999</v>
      </c>
      <c r="BU407">
        <v>0.71306760000000002</v>
      </c>
      <c r="BV407">
        <v>0.3346017</v>
      </c>
      <c r="BW407">
        <v>-1.416528</v>
      </c>
      <c r="BX407">
        <v>-2.7418930000000001</v>
      </c>
      <c r="BY407">
        <v>0.2375041</v>
      </c>
      <c r="BZ407">
        <v>1.861524</v>
      </c>
      <c r="CA407">
        <v>2.5624039999999999</v>
      </c>
      <c r="CB407">
        <v>6.1686920000000001</v>
      </c>
      <c r="CC407">
        <v>8.9168149999999997</v>
      </c>
      <c r="CD407">
        <v>8.7307819999999996</v>
      </c>
      <c r="CE407">
        <v>6.925726</v>
      </c>
      <c r="CF407">
        <v>7.1877599999999999</v>
      </c>
      <c r="CG407">
        <v>6.9868819999999996</v>
      </c>
      <c r="CH407">
        <v>6.1951679999999998</v>
      </c>
      <c r="CI407">
        <v>1.276764</v>
      </c>
      <c r="CJ407">
        <v>-1.9263870000000001</v>
      </c>
      <c r="CK407">
        <v>-0.78718069999999996</v>
      </c>
      <c r="CL407" s="25">
        <v>5.3311349999999997</v>
      </c>
      <c r="CM407" s="25">
        <v>2.6801729999999999</v>
      </c>
      <c r="CN407" s="25">
        <v>2.181451</v>
      </c>
      <c r="CO407" s="25">
        <v>6.0192629999999996</v>
      </c>
      <c r="CP407" s="25">
        <v>7.1583259999999997</v>
      </c>
      <c r="CQ407" s="25">
        <v>9.5026930000000007</v>
      </c>
      <c r="CR407" s="25">
        <v>9.3292570000000001</v>
      </c>
      <c r="CS407" s="25">
        <v>7.5765520000000004</v>
      </c>
      <c r="CT407" s="25">
        <v>6.687182</v>
      </c>
      <c r="CU407" s="25">
        <v>3.3465980000000002</v>
      </c>
      <c r="CV407" s="25">
        <v>1.761344</v>
      </c>
      <c r="CW407" s="25">
        <v>0.3315109</v>
      </c>
      <c r="CX407" s="25">
        <v>1.3479669999999999</v>
      </c>
      <c r="CY407" s="25">
        <v>4.0984870000000004</v>
      </c>
      <c r="CZ407" s="25">
        <v>13.442690000000001</v>
      </c>
      <c r="DA407" s="25">
        <v>20.492560000000001</v>
      </c>
      <c r="DB407" s="25">
        <v>24.936969999999999</v>
      </c>
      <c r="DC407" s="25">
        <v>29.591950000000001</v>
      </c>
      <c r="DD407" s="25">
        <v>37.263649999999998</v>
      </c>
      <c r="DE407" s="25">
        <v>40.645350000000001</v>
      </c>
      <c r="DF407" s="25">
        <v>43.589750000000002</v>
      </c>
      <c r="DG407" s="25">
        <v>20.529219999999999</v>
      </c>
      <c r="DH407" s="25">
        <v>11.57197</v>
      </c>
      <c r="DI407" s="25">
        <v>10.35284</v>
      </c>
    </row>
    <row r="408" spans="1:113" x14ac:dyDescent="0.25">
      <c r="A408" t="str">
        <f t="shared" si="6"/>
        <v>All_7. Institutional/Government_All_All_All_200 kW and above_44061</v>
      </c>
      <c r="B408" t="s">
        <v>155</v>
      </c>
      <c r="C408" t="s">
        <v>176</v>
      </c>
      <c r="D408" t="s">
        <v>2</v>
      </c>
      <c r="E408" t="s">
        <v>43</v>
      </c>
      <c r="F408" t="s">
        <v>2</v>
      </c>
      <c r="G408" t="s">
        <v>2</v>
      </c>
      <c r="H408" t="s">
        <v>2</v>
      </c>
      <c r="I408" t="s">
        <v>39</v>
      </c>
      <c r="J408" s="11">
        <v>44061</v>
      </c>
      <c r="K408">
        <v>15</v>
      </c>
      <c r="L408">
        <v>18</v>
      </c>
      <c r="M408">
        <v>161</v>
      </c>
      <c r="N408">
        <v>0</v>
      </c>
      <c r="O408">
        <v>0</v>
      </c>
      <c r="P408">
        <v>0</v>
      </c>
      <c r="Q408">
        <v>0</v>
      </c>
      <c r="R408">
        <v>135.48779999999999</v>
      </c>
      <c r="S408">
        <v>131.952</v>
      </c>
      <c r="T408">
        <v>133.01679999999999</v>
      </c>
      <c r="U408">
        <v>135.40260000000001</v>
      </c>
      <c r="V408">
        <v>145.36750000000001</v>
      </c>
      <c r="W408">
        <v>159.79480000000001</v>
      </c>
      <c r="X408">
        <v>167.05189999999999</v>
      </c>
      <c r="Y408">
        <v>180.96340000000001</v>
      </c>
      <c r="Z408">
        <v>187.7663</v>
      </c>
      <c r="AA408">
        <v>198.41290000000001</v>
      </c>
      <c r="AB408">
        <v>204.06880000000001</v>
      </c>
      <c r="AC408">
        <v>208.04480000000001</v>
      </c>
      <c r="AD408">
        <v>210.60169999999999</v>
      </c>
      <c r="AE408">
        <v>207.20650000000001</v>
      </c>
      <c r="AF408">
        <v>196.28749999999999</v>
      </c>
      <c r="AG408">
        <v>190.4836</v>
      </c>
      <c r="AH408">
        <v>183.4325</v>
      </c>
      <c r="AI408">
        <v>177.4735</v>
      </c>
      <c r="AJ408">
        <v>171.4701</v>
      </c>
      <c r="AK408">
        <v>168.94739999999999</v>
      </c>
      <c r="AL408">
        <v>161.71639999999999</v>
      </c>
      <c r="AM408">
        <v>159.21709999999999</v>
      </c>
      <c r="AN408">
        <v>155.6454</v>
      </c>
      <c r="AO408">
        <v>148.22900000000001</v>
      </c>
      <c r="AP408">
        <v>71.210099999999997</v>
      </c>
      <c r="AQ408">
        <v>71.348339999999993</v>
      </c>
      <c r="AR408">
        <v>70.987300000000005</v>
      </c>
      <c r="AS408">
        <v>71.582970000000003</v>
      </c>
      <c r="AT408">
        <v>72.661190000000005</v>
      </c>
      <c r="AU408">
        <v>72.709670000000003</v>
      </c>
      <c r="AV408">
        <v>73.825680000000006</v>
      </c>
      <c r="AW408">
        <v>79.060029999999998</v>
      </c>
      <c r="AX408">
        <v>83.52843</v>
      </c>
      <c r="AY408">
        <v>90.157870000000003</v>
      </c>
      <c r="AZ408">
        <v>93.31371</v>
      </c>
      <c r="BA408">
        <v>95.041849999999997</v>
      </c>
      <c r="BB408">
        <v>95.068690000000004</v>
      </c>
      <c r="BC408">
        <v>90.927850000000007</v>
      </c>
      <c r="BD408">
        <v>88.266379999999998</v>
      </c>
      <c r="BE408">
        <v>87.335930000000005</v>
      </c>
      <c r="BF408">
        <v>87.060609999999997</v>
      </c>
      <c r="BG408">
        <v>84.384410000000003</v>
      </c>
      <c r="BH408">
        <v>80.555850000000007</v>
      </c>
      <c r="BI408">
        <v>77.612700000000004</v>
      </c>
      <c r="BJ408">
        <v>75.523229999999998</v>
      </c>
      <c r="BK408">
        <v>74.72381</v>
      </c>
      <c r="BL408">
        <v>74.389030000000005</v>
      </c>
      <c r="BM408">
        <v>73.368830000000003</v>
      </c>
      <c r="BN408">
        <v>-0.92016520000000002</v>
      </c>
      <c r="BO408">
        <v>-1.037846</v>
      </c>
      <c r="BP408">
        <v>0.75271889999999997</v>
      </c>
      <c r="BQ408">
        <v>1.173781</v>
      </c>
      <c r="BR408">
        <v>-0.25854009999999999</v>
      </c>
      <c r="BS408">
        <v>-0.41235119999999997</v>
      </c>
      <c r="BT408">
        <v>7.4754500000000002E-2</v>
      </c>
      <c r="BU408">
        <v>1.24126</v>
      </c>
      <c r="BV408">
        <v>0.40291270000000001</v>
      </c>
      <c r="BW408">
        <v>-0.76076299999999997</v>
      </c>
      <c r="BX408">
        <v>-1.6710290000000001</v>
      </c>
      <c r="BY408">
        <v>0.54095000000000004</v>
      </c>
      <c r="BZ408">
        <v>1.0063260000000001</v>
      </c>
      <c r="CA408">
        <v>2.570147</v>
      </c>
      <c r="CB408">
        <v>9.2800759999999993</v>
      </c>
      <c r="CC408">
        <v>8.8476879999999998</v>
      </c>
      <c r="CD408">
        <v>10.311640000000001</v>
      </c>
      <c r="CE408">
        <v>7.2129469999999998</v>
      </c>
      <c r="CF408">
        <v>2.4924949999999999</v>
      </c>
      <c r="CG408">
        <v>0.72319770000000005</v>
      </c>
      <c r="CH408">
        <v>-6.1982599999999999E-2</v>
      </c>
      <c r="CI408">
        <v>-3.0527669999999998</v>
      </c>
      <c r="CJ408">
        <v>-3.8411580000000001</v>
      </c>
      <c r="CK408">
        <v>-1.829593</v>
      </c>
      <c r="CL408" s="25">
        <v>3.4551530000000001</v>
      </c>
      <c r="CM408" s="25">
        <v>2.3834</v>
      </c>
      <c r="CN408" s="25">
        <v>1.4051739999999999</v>
      </c>
      <c r="CO408" s="25">
        <v>4.8647020000000003</v>
      </c>
      <c r="CP408" s="25">
        <v>6.6176959999999996</v>
      </c>
      <c r="CQ408" s="25">
        <v>7.9100359999999998</v>
      </c>
      <c r="CR408" s="25">
        <v>8.1643609999999995</v>
      </c>
      <c r="CS408" s="25">
        <v>7.6889289999999999</v>
      </c>
      <c r="CT408" s="25">
        <v>5.3107810000000004</v>
      </c>
      <c r="CU408" s="25">
        <v>3.3200829999999999</v>
      </c>
      <c r="CV408" s="25">
        <v>1.389713</v>
      </c>
      <c r="CW408" s="25">
        <v>0.17736170000000001</v>
      </c>
      <c r="CX408" s="25">
        <v>1.2186710000000001</v>
      </c>
      <c r="CY408" s="25">
        <v>4.1064059999999998</v>
      </c>
      <c r="CZ408" s="25">
        <v>25.275279999999999</v>
      </c>
      <c r="DA408" s="25">
        <v>30.828399999999998</v>
      </c>
      <c r="DB408" s="25">
        <v>34.579529999999998</v>
      </c>
      <c r="DC408" s="25">
        <v>40.249490000000002</v>
      </c>
      <c r="DD408" s="25">
        <v>32.472929999999998</v>
      </c>
      <c r="DE408" s="25">
        <v>30.61326</v>
      </c>
      <c r="DF408" s="25">
        <v>33.551110000000001</v>
      </c>
      <c r="DG408" s="25">
        <v>20.245850000000001</v>
      </c>
      <c r="DH408" s="25">
        <v>13.01986</v>
      </c>
      <c r="DI408" s="25">
        <v>10.543139999999999</v>
      </c>
    </row>
    <row r="409" spans="1:113" x14ac:dyDescent="0.25">
      <c r="A409" t="str">
        <f t="shared" si="6"/>
        <v>All_7. Institutional/Government_All_All_All_200 kW and above_44062</v>
      </c>
      <c r="B409" t="s">
        <v>155</v>
      </c>
      <c r="C409" t="s">
        <v>176</v>
      </c>
      <c r="D409" t="s">
        <v>2</v>
      </c>
      <c r="E409" t="s">
        <v>43</v>
      </c>
      <c r="F409" t="s">
        <v>2</v>
      </c>
      <c r="G409" t="s">
        <v>2</v>
      </c>
      <c r="H409" t="s">
        <v>2</v>
      </c>
      <c r="I409" t="s">
        <v>39</v>
      </c>
      <c r="J409" s="11">
        <v>44062</v>
      </c>
      <c r="K409">
        <v>15</v>
      </c>
      <c r="L409">
        <v>18</v>
      </c>
      <c r="M409">
        <v>161</v>
      </c>
      <c r="N409">
        <v>0</v>
      </c>
      <c r="O409">
        <v>0</v>
      </c>
      <c r="P409">
        <v>0</v>
      </c>
      <c r="Q409">
        <v>0</v>
      </c>
      <c r="R409">
        <v>141.5813</v>
      </c>
      <c r="S409">
        <v>137.66630000000001</v>
      </c>
      <c r="T409">
        <v>136.74940000000001</v>
      </c>
      <c r="U409">
        <v>137.78579999999999</v>
      </c>
      <c r="V409">
        <v>146.80189999999999</v>
      </c>
      <c r="W409">
        <v>157.1574</v>
      </c>
      <c r="X409">
        <v>163.88040000000001</v>
      </c>
      <c r="Y409">
        <v>173.38290000000001</v>
      </c>
      <c r="Z409">
        <v>178.3929</v>
      </c>
      <c r="AA409">
        <v>190.3227</v>
      </c>
      <c r="AB409">
        <v>198.33430000000001</v>
      </c>
      <c r="AC409">
        <v>202.7055</v>
      </c>
      <c r="AD409">
        <v>203.71600000000001</v>
      </c>
      <c r="AE409">
        <v>204.06540000000001</v>
      </c>
      <c r="AF409">
        <v>198.53989999999999</v>
      </c>
      <c r="AG409">
        <v>194.87629999999999</v>
      </c>
      <c r="AH409">
        <v>187.30350000000001</v>
      </c>
      <c r="AI409">
        <v>182.28190000000001</v>
      </c>
      <c r="AJ409">
        <v>183.4427</v>
      </c>
      <c r="AK409">
        <v>180.22839999999999</v>
      </c>
      <c r="AL409">
        <v>171.47450000000001</v>
      </c>
      <c r="AM409">
        <v>164.97120000000001</v>
      </c>
      <c r="AN409">
        <v>153.3691</v>
      </c>
      <c r="AO409">
        <v>145.54499999999999</v>
      </c>
      <c r="AP409">
        <v>73.299899999999994</v>
      </c>
      <c r="AQ409">
        <v>72.290289999999999</v>
      </c>
      <c r="AR409">
        <v>72.326920000000001</v>
      </c>
      <c r="AS409">
        <v>72.230770000000007</v>
      </c>
      <c r="AT409">
        <v>71.717950000000002</v>
      </c>
      <c r="AU409">
        <v>70.758240000000001</v>
      </c>
      <c r="AV409">
        <v>71.527929999999998</v>
      </c>
      <c r="AW409">
        <v>76.619960000000006</v>
      </c>
      <c r="AX409">
        <v>82.950550000000007</v>
      </c>
      <c r="AY409">
        <v>87.071879999999993</v>
      </c>
      <c r="AZ409">
        <v>88.527929999999998</v>
      </c>
      <c r="BA409">
        <v>90.054029999999997</v>
      </c>
      <c r="BB409">
        <v>89.640110000000007</v>
      </c>
      <c r="BC409">
        <v>89.781139999999994</v>
      </c>
      <c r="BD409">
        <v>88.953760000000003</v>
      </c>
      <c r="BE409">
        <v>88.045789999999997</v>
      </c>
      <c r="BF409">
        <v>86.848439999999997</v>
      </c>
      <c r="BG409">
        <v>85.220699999999994</v>
      </c>
      <c r="BH409">
        <v>80.62088</v>
      </c>
      <c r="BI409">
        <v>76.525639999999996</v>
      </c>
      <c r="BJ409">
        <v>74.763279999999995</v>
      </c>
      <c r="BK409">
        <v>74.190020000000004</v>
      </c>
      <c r="BL409">
        <v>73.127290000000002</v>
      </c>
      <c r="BM409">
        <v>72.733519999999999</v>
      </c>
      <c r="BN409">
        <v>-1.136536</v>
      </c>
      <c r="BO409">
        <v>-1.115434</v>
      </c>
      <c r="BP409">
        <v>0.89514939999999998</v>
      </c>
      <c r="BQ409">
        <v>1.043436</v>
      </c>
      <c r="BR409">
        <v>-0.1183318</v>
      </c>
      <c r="BS409">
        <v>0.58585790000000004</v>
      </c>
      <c r="BT409">
        <v>0.70529900000000001</v>
      </c>
      <c r="BU409">
        <v>1.3185629999999999</v>
      </c>
      <c r="BV409">
        <v>0.4314943</v>
      </c>
      <c r="BW409">
        <v>-0.82791499999999996</v>
      </c>
      <c r="BX409">
        <v>-1.891448</v>
      </c>
      <c r="BY409">
        <v>0.55351479999999997</v>
      </c>
      <c r="BZ409">
        <v>1.0625089999999999</v>
      </c>
      <c r="CA409">
        <v>2.4528409999999998</v>
      </c>
      <c r="CB409">
        <v>8.6618460000000006</v>
      </c>
      <c r="CC409">
        <v>8.1434289999999994</v>
      </c>
      <c r="CD409">
        <v>10.16447</v>
      </c>
      <c r="CE409">
        <v>6.5850650000000002</v>
      </c>
      <c r="CF409">
        <v>2.5567630000000001</v>
      </c>
      <c r="CG409">
        <v>0.42938140000000002</v>
      </c>
      <c r="CH409">
        <v>-9.5963400000000004E-2</v>
      </c>
      <c r="CI409">
        <v>-2.9950510000000001</v>
      </c>
      <c r="CJ409">
        <v>-3.4851899999999998</v>
      </c>
      <c r="CK409">
        <v>-1.3093360000000001</v>
      </c>
      <c r="CL409" s="25">
        <v>2.466888</v>
      </c>
      <c r="CM409" s="25">
        <v>1.6924110000000001</v>
      </c>
      <c r="CN409" s="25">
        <v>1.014351</v>
      </c>
      <c r="CO409" s="25">
        <v>3.3980419999999998</v>
      </c>
      <c r="CP409" s="25">
        <v>4.7666779999999997</v>
      </c>
      <c r="CQ409" s="25">
        <v>5.3763139999999998</v>
      </c>
      <c r="CR409" s="25">
        <v>5.5995210000000002</v>
      </c>
      <c r="CS409" s="25">
        <v>5.4357280000000001</v>
      </c>
      <c r="CT409" s="25">
        <v>3.993611</v>
      </c>
      <c r="CU409" s="25">
        <v>2.3324199999999999</v>
      </c>
      <c r="CV409" s="25">
        <v>1.2348509999999999</v>
      </c>
      <c r="CW409" s="25">
        <v>0.1848503</v>
      </c>
      <c r="CX409" s="25">
        <v>0.97625620000000002</v>
      </c>
      <c r="CY409" s="25">
        <v>3.5838000000000001</v>
      </c>
      <c r="CZ409" s="25">
        <v>22.688110000000002</v>
      </c>
      <c r="DA409" s="25">
        <v>28.047550000000001</v>
      </c>
      <c r="DB409" s="25">
        <v>33.90466</v>
      </c>
      <c r="DC409" s="25">
        <v>37.681179999999998</v>
      </c>
      <c r="DD409" s="25">
        <v>27.599170000000001</v>
      </c>
      <c r="DE409" s="25">
        <v>24.841660000000001</v>
      </c>
      <c r="DF409" s="25">
        <v>27.116240000000001</v>
      </c>
      <c r="DG409" s="25">
        <v>15.84483</v>
      </c>
      <c r="DH409" s="25">
        <v>10.873060000000001</v>
      </c>
      <c r="DI409" s="25">
        <v>8.7011990000000008</v>
      </c>
    </row>
    <row r="410" spans="1:113" x14ac:dyDescent="0.25">
      <c r="A410" t="str">
        <f t="shared" si="6"/>
        <v>All_7. Institutional/Government_All_All_All_200 kW and above_44063</v>
      </c>
      <c r="B410" t="s">
        <v>155</v>
      </c>
      <c r="C410" t="s">
        <v>176</v>
      </c>
      <c r="D410" t="s">
        <v>2</v>
      </c>
      <c r="E410" t="s">
        <v>43</v>
      </c>
      <c r="F410" t="s">
        <v>2</v>
      </c>
      <c r="G410" t="s">
        <v>2</v>
      </c>
      <c r="H410" t="s">
        <v>2</v>
      </c>
      <c r="I410" t="s">
        <v>39</v>
      </c>
      <c r="J410" s="11">
        <v>44063</v>
      </c>
      <c r="K410">
        <v>15</v>
      </c>
      <c r="L410">
        <v>18</v>
      </c>
      <c r="M410">
        <v>161</v>
      </c>
      <c r="N410">
        <v>0</v>
      </c>
      <c r="O410">
        <v>0</v>
      </c>
      <c r="P410">
        <v>0</v>
      </c>
      <c r="Q410">
        <v>0</v>
      </c>
      <c r="R410">
        <v>140.67750000000001</v>
      </c>
      <c r="S410">
        <v>137.5308</v>
      </c>
      <c r="T410">
        <v>137.12180000000001</v>
      </c>
      <c r="U410">
        <v>139.2347</v>
      </c>
      <c r="V410">
        <v>146.59100000000001</v>
      </c>
      <c r="W410">
        <v>157.2765</v>
      </c>
      <c r="X410">
        <v>165.06870000000001</v>
      </c>
      <c r="Y410">
        <v>176.1086</v>
      </c>
      <c r="Z410">
        <v>183.71950000000001</v>
      </c>
      <c r="AA410">
        <v>192.2105</v>
      </c>
      <c r="AB410">
        <v>201.1105</v>
      </c>
      <c r="AC410">
        <v>203.19309999999999</v>
      </c>
      <c r="AD410">
        <v>203.9477</v>
      </c>
      <c r="AE410">
        <v>202.8441</v>
      </c>
      <c r="AF410">
        <v>195.4684</v>
      </c>
      <c r="AG410">
        <v>195.35900000000001</v>
      </c>
      <c r="AH410">
        <v>187.6096</v>
      </c>
      <c r="AI410">
        <v>180.72329999999999</v>
      </c>
      <c r="AJ410">
        <v>179.95599999999999</v>
      </c>
      <c r="AK410">
        <v>178.21440000000001</v>
      </c>
      <c r="AL410">
        <v>170.74629999999999</v>
      </c>
      <c r="AM410">
        <v>161.761</v>
      </c>
      <c r="AN410">
        <v>149.1833</v>
      </c>
      <c r="AO410">
        <v>138.37649999999999</v>
      </c>
      <c r="AP410">
        <v>71.934100000000001</v>
      </c>
      <c r="AQ410">
        <v>71.069810000000004</v>
      </c>
      <c r="AR410">
        <v>70.999610000000004</v>
      </c>
      <c r="AS410">
        <v>70.819879999999998</v>
      </c>
      <c r="AT410">
        <v>70.112549999999999</v>
      </c>
      <c r="AU410">
        <v>70.097830000000002</v>
      </c>
      <c r="AV410">
        <v>70.22269</v>
      </c>
      <c r="AW410">
        <v>74.693629999999999</v>
      </c>
      <c r="AX410">
        <v>80.635959999999997</v>
      </c>
      <c r="AY410">
        <v>85.497010000000003</v>
      </c>
      <c r="AZ410">
        <v>86.918670000000006</v>
      </c>
      <c r="BA410">
        <v>88.395709999999994</v>
      </c>
      <c r="BB410">
        <v>89.717290000000006</v>
      </c>
      <c r="BC410">
        <v>91.288809999999998</v>
      </c>
      <c r="BD410">
        <v>91.183589999999995</v>
      </c>
      <c r="BE410">
        <v>88.165970000000002</v>
      </c>
      <c r="BF410">
        <v>83.167199999999994</v>
      </c>
      <c r="BG410">
        <v>79.767970000000005</v>
      </c>
      <c r="BH410">
        <v>77.019189999999995</v>
      </c>
      <c r="BI410">
        <v>74.454989999999995</v>
      </c>
      <c r="BJ410">
        <v>72.248810000000006</v>
      </c>
      <c r="BK410">
        <v>71.660629999999998</v>
      </c>
      <c r="BL410">
        <v>71.639139999999998</v>
      </c>
      <c r="BM410">
        <v>70.61448</v>
      </c>
      <c r="BN410">
        <v>-1.0053209999999999</v>
      </c>
      <c r="BO410">
        <v>-1.0312140000000001</v>
      </c>
      <c r="BP410">
        <v>0.74180760000000001</v>
      </c>
      <c r="BQ410">
        <v>1.0300020000000001</v>
      </c>
      <c r="BR410">
        <v>-1.8304999999999998E-2</v>
      </c>
      <c r="BS410">
        <v>0.59590379999999998</v>
      </c>
      <c r="BT410">
        <v>1.1914880000000001</v>
      </c>
      <c r="BU410">
        <v>1.380017</v>
      </c>
      <c r="BV410">
        <v>0.53988060000000004</v>
      </c>
      <c r="BW410">
        <v>-0.88487939999999998</v>
      </c>
      <c r="BX410">
        <v>-2.0711110000000001</v>
      </c>
      <c r="BY410">
        <v>0.54552429999999996</v>
      </c>
      <c r="BZ410">
        <v>1.0721609999999999</v>
      </c>
      <c r="CA410">
        <v>2.1900650000000002</v>
      </c>
      <c r="CB410">
        <v>7.7190950000000003</v>
      </c>
      <c r="CC410">
        <v>8.7695349999999994</v>
      </c>
      <c r="CD410">
        <v>12.32586</v>
      </c>
      <c r="CE410">
        <v>8.5955399999999997</v>
      </c>
      <c r="CF410">
        <v>3.0736159999999999</v>
      </c>
      <c r="CG410">
        <v>0.15919549999999999</v>
      </c>
      <c r="CH410">
        <v>-0.16044459999999999</v>
      </c>
      <c r="CI410">
        <v>-2.7806500000000001</v>
      </c>
      <c r="CJ410">
        <v>-3.1607889999999998</v>
      </c>
      <c r="CK410">
        <v>-0.28012520000000002</v>
      </c>
      <c r="CL410" s="25">
        <v>3.7287979999999998</v>
      </c>
      <c r="CM410" s="25">
        <v>2.6673420000000001</v>
      </c>
      <c r="CN410" s="25">
        <v>1.532751</v>
      </c>
      <c r="CO410" s="25">
        <v>5.2707179999999996</v>
      </c>
      <c r="CP410" s="25">
        <v>6.1201889999999999</v>
      </c>
      <c r="CQ410" s="25">
        <v>7.0371699999999997</v>
      </c>
      <c r="CR410" s="25">
        <v>7.4016729999999997</v>
      </c>
      <c r="CS410" s="25">
        <v>7.5894000000000004</v>
      </c>
      <c r="CT410" s="25">
        <v>5.0871630000000003</v>
      </c>
      <c r="CU410" s="25">
        <v>3.1881490000000001</v>
      </c>
      <c r="CV410" s="25">
        <v>1.7594829999999999</v>
      </c>
      <c r="CW410" s="25">
        <v>0.1617709</v>
      </c>
      <c r="CX410" s="25">
        <v>1.4262859999999999</v>
      </c>
      <c r="CY410" s="25">
        <v>5.1144040000000004</v>
      </c>
      <c r="CZ410" s="25">
        <v>22.817830000000001</v>
      </c>
      <c r="DA410" s="25">
        <v>32.630560000000003</v>
      </c>
      <c r="DB410" s="25">
        <v>43.792929999999998</v>
      </c>
      <c r="DC410" s="25">
        <v>50.090400000000002</v>
      </c>
      <c r="DD410" s="25">
        <v>34.750729999999997</v>
      </c>
      <c r="DE410" s="25">
        <v>30.751000000000001</v>
      </c>
      <c r="DF410" s="25">
        <v>33.272260000000003</v>
      </c>
      <c r="DG410" s="25">
        <v>21.9665</v>
      </c>
      <c r="DH410" s="25">
        <v>14.96073</v>
      </c>
      <c r="DI410" s="25">
        <v>12.22151</v>
      </c>
    </row>
    <row r="411" spans="1:113" x14ac:dyDescent="0.25">
      <c r="A411" t="str">
        <f t="shared" si="6"/>
        <v>All_7. Institutional/Government_All_All_All_200 kW and above_44079</v>
      </c>
      <c r="B411" t="s">
        <v>155</v>
      </c>
      <c r="C411" t="s">
        <v>176</v>
      </c>
      <c r="D411" t="s">
        <v>2</v>
      </c>
      <c r="E411" t="s">
        <v>43</v>
      </c>
      <c r="F411" t="s">
        <v>2</v>
      </c>
      <c r="G411" t="s">
        <v>2</v>
      </c>
      <c r="H411" t="s">
        <v>2</v>
      </c>
      <c r="I411" t="s">
        <v>39</v>
      </c>
      <c r="J411" s="11">
        <v>44079</v>
      </c>
      <c r="K411">
        <v>15</v>
      </c>
      <c r="L411">
        <v>18</v>
      </c>
      <c r="M411">
        <v>161</v>
      </c>
      <c r="N411">
        <v>0</v>
      </c>
      <c r="O411">
        <v>0</v>
      </c>
      <c r="P411">
        <v>0</v>
      </c>
      <c r="Q411">
        <v>0</v>
      </c>
      <c r="R411">
        <v>136.989</v>
      </c>
      <c r="S411">
        <v>133.4462</v>
      </c>
      <c r="T411">
        <v>129.0222</v>
      </c>
      <c r="U411">
        <v>127.9696</v>
      </c>
      <c r="V411">
        <v>133.4263</v>
      </c>
      <c r="W411">
        <v>136.30709999999999</v>
      </c>
      <c r="X411">
        <v>138.72919999999999</v>
      </c>
      <c r="Y411">
        <v>140.26259999999999</v>
      </c>
      <c r="Z411">
        <v>144.3185</v>
      </c>
      <c r="AA411">
        <v>150.41739999999999</v>
      </c>
      <c r="AB411">
        <v>156.24780000000001</v>
      </c>
      <c r="AC411">
        <v>161.05340000000001</v>
      </c>
      <c r="AD411">
        <v>163.13339999999999</v>
      </c>
      <c r="AE411">
        <v>163.63460000000001</v>
      </c>
      <c r="AF411">
        <v>167.61330000000001</v>
      </c>
      <c r="AG411">
        <v>166.1413</v>
      </c>
      <c r="AH411">
        <v>167.52449999999999</v>
      </c>
      <c r="AI411">
        <v>171.96940000000001</v>
      </c>
      <c r="AJ411">
        <v>173.3571</v>
      </c>
      <c r="AK411">
        <v>167.3381</v>
      </c>
      <c r="AL411">
        <v>160.16569999999999</v>
      </c>
      <c r="AM411">
        <v>156.98849999999999</v>
      </c>
      <c r="AN411">
        <v>151.61160000000001</v>
      </c>
      <c r="AO411">
        <v>143.8663</v>
      </c>
      <c r="AP411">
        <v>69.610200000000006</v>
      </c>
      <c r="AQ411">
        <v>69.253020000000006</v>
      </c>
      <c r="AR411">
        <v>68.559470000000005</v>
      </c>
      <c r="AS411">
        <v>67.738529999999997</v>
      </c>
      <c r="AT411">
        <v>69.001530000000002</v>
      </c>
      <c r="AU411">
        <v>69.925719999999998</v>
      </c>
      <c r="AV411">
        <v>69.265960000000007</v>
      </c>
      <c r="AW411">
        <v>76.521389999999997</v>
      </c>
      <c r="AX411">
        <v>85.2821</v>
      </c>
      <c r="AY411">
        <v>92.712199999999996</v>
      </c>
      <c r="AZ411">
        <v>97.365589999999997</v>
      </c>
      <c r="BA411">
        <v>98.414860000000004</v>
      </c>
      <c r="BB411">
        <v>100.3994</v>
      </c>
      <c r="BC411">
        <v>101.2368</v>
      </c>
      <c r="BD411">
        <v>100.68980000000001</v>
      </c>
      <c r="BE411">
        <v>100.309</v>
      </c>
      <c r="BF411">
        <v>97.466200000000001</v>
      </c>
      <c r="BG411">
        <v>92.813800000000001</v>
      </c>
      <c r="BH411">
        <v>88.02534</v>
      </c>
      <c r="BI411">
        <v>84.284180000000006</v>
      </c>
      <c r="BJ411">
        <v>81.519859999999994</v>
      </c>
      <c r="BK411">
        <v>78.777270000000001</v>
      </c>
      <c r="BL411">
        <v>75.887209999999996</v>
      </c>
      <c r="BM411">
        <v>75.498900000000006</v>
      </c>
      <c r="BN411">
        <v>-0.79092879999999999</v>
      </c>
      <c r="BO411">
        <v>-0.94645659999999998</v>
      </c>
      <c r="BP411">
        <v>0.57950500000000005</v>
      </c>
      <c r="BQ411">
        <v>1.3875360000000001</v>
      </c>
      <c r="BR411">
        <v>0.30553370000000002</v>
      </c>
      <c r="BS411">
        <v>1.2430000000000001</v>
      </c>
      <c r="BT411">
        <v>2.280904</v>
      </c>
      <c r="BU411">
        <v>1.268872</v>
      </c>
      <c r="BV411">
        <v>0.3627647</v>
      </c>
      <c r="BW411">
        <v>-0.80841680000000005</v>
      </c>
      <c r="BX411">
        <v>-1.336252</v>
      </c>
      <c r="BY411">
        <v>0.49523329999999999</v>
      </c>
      <c r="BZ411">
        <v>1.002759</v>
      </c>
      <c r="CA411">
        <v>1.372541</v>
      </c>
      <c r="CB411">
        <v>4.2244739999999998</v>
      </c>
      <c r="CC411">
        <v>3.4435159999999998</v>
      </c>
      <c r="CD411">
        <v>4.9484339999999998</v>
      </c>
      <c r="CE411">
        <v>3.2041029999999999</v>
      </c>
      <c r="CF411">
        <v>0.74257969999999995</v>
      </c>
      <c r="CG411">
        <v>2.8021850000000001</v>
      </c>
      <c r="CH411">
        <v>0.38133400000000001</v>
      </c>
      <c r="CI411">
        <v>-3.5659969999999999</v>
      </c>
      <c r="CJ411">
        <v>-5.1414</v>
      </c>
      <c r="CK411">
        <v>-5.2452550000000002</v>
      </c>
      <c r="CL411" s="25">
        <v>3.5807959999999999</v>
      </c>
      <c r="CM411" s="25">
        <v>2.2280009999999999</v>
      </c>
      <c r="CN411" s="25">
        <v>1.487627</v>
      </c>
      <c r="CO411" s="25">
        <v>4.6282170000000002</v>
      </c>
      <c r="CP411" s="25">
        <v>5.1078729999999997</v>
      </c>
      <c r="CQ411" s="25">
        <v>6.3268610000000001</v>
      </c>
      <c r="CR411" s="25">
        <v>6.4039020000000004</v>
      </c>
      <c r="CS411" s="25">
        <v>6.18804</v>
      </c>
      <c r="CT411" s="25">
        <v>4.8874409999999999</v>
      </c>
      <c r="CU411" s="25">
        <v>3.2146979999999998</v>
      </c>
      <c r="CV411" s="25">
        <v>1.2364889999999999</v>
      </c>
      <c r="CW411" s="25">
        <v>0.2109741</v>
      </c>
      <c r="CX411" s="25">
        <v>1.28322</v>
      </c>
      <c r="CY411" s="25">
        <v>7.9986280000000001</v>
      </c>
      <c r="CZ411" s="25">
        <v>21.48967</v>
      </c>
      <c r="DA411" s="25">
        <v>25.04401</v>
      </c>
      <c r="DB411" s="25">
        <v>33.437939999999998</v>
      </c>
      <c r="DC411" s="25">
        <v>43.206200000000003</v>
      </c>
      <c r="DD411" s="25">
        <v>39.28736</v>
      </c>
      <c r="DE411" s="25">
        <v>38.848149999999997</v>
      </c>
      <c r="DF411" s="25">
        <v>30.0062</v>
      </c>
      <c r="DG411" s="25">
        <v>18.519079999999999</v>
      </c>
      <c r="DH411" s="25">
        <v>11.11739</v>
      </c>
      <c r="DI411" s="25">
        <v>10.14354</v>
      </c>
    </row>
    <row r="412" spans="1:113" x14ac:dyDescent="0.25">
      <c r="A412" t="str">
        <f t="shared" si="6"/>
        <v>All_7. Institutional/Government_All_All_All_200 kW and above_44080</v>
      </c>
      <c r="B412" t="s">
        <v>155</v>
      </c>
      <c r="C412" t="s">
        <v>176</v>
      </c>
      <c r="D412" t="s">
        <v>2</v>
      </c>
      <c r="E412" t="s">
        <v>43</v>
      </c>
      <c r="F412" t="s">
        <v>2</v>
      </c>
      <c r="G412" t="s">
        <v>2</v>
      </c>
      <c r="H412" t="s">
        <v>2</v>
      </c>
      <c r="I412" t="s">
        <v>39</v>
      </c>
      <c r="J412" s="11">
        <v>44080</v>
      </c>
      <c r="K412">
        <v>15</v>
      </c>
      <c r="L412">
        <v>18</v>
      </c>
      <c r="M412">
        <v>161</v>
      </c>
      <c r="N412">
        <v>0</v>
      </c>
      <c r="O412">
        <v>0</v>
      </c>
      <c r="P412">
        <v>0</v>
      </c>
      <c r="Q412">
        <v>0</v>
      </c>
      <c r="R412">
        <v>137.9409</v>
      </c>
      <c r="S412">
        <v>134.57900000000001</v>
      </c>
      <c r="T412">
        <v>133.48670000000001</v>
      </c>
      <c r="U412">
        <v>131.95320000000001</v>
      </c>
      <c r="V412">
        <v>131.20849999999999</v>
      </c>
      <c r="W412">
        <v>131.3254</v>
      </c>
      <c r="X412">
        <v>135.38669999999999</v>
      </c>
      <c r="Y412">
        <v>140.54679999999999</v>
      </c>
      <c r="Z412">
        <v>146.66489999999999</v>
      </c>
      <c r="AA412">
        <v>154.4007</v>
      </c>
      <c r="AB412">
        <v>161.53450000000001</v>
      </c>
      <c r="AC412">
        <v>165.62049999999999</v>
      </c>
      <c r="AD412">
        <v>166.0018</v>
      </c>
      <c r="AE412">
        <v>165.9384</v>
      </c>
      <c r="AF412">
        <v>166.63720000000001</v>
      </c>
      <c r="AG412">
        <v>160.56450000000001</v>
      </c>
      <c r="AH412">
        <v>160.74809999999999</v>
      </c>
      <c r="AI412">
        <v>159.7431</v>
      </c>
      <c r="AJ412">
        <v>160.2029</v>
      </c>
      <c r="AK412">
        <v>154.4487</v>
      </c>
      <c r="AL412">
        <v>148.23249999999999</v>
      </c>
      <c r="AM412">
        <v>146.9452</v>
      </c>
      <c r="AN412">
        <v>148.01230000000001</v>
      </c>
      <c r="AO412">
        <v>142.92619999999999</v>
      </c>
      <c r="AP412">
        <v>74.627799999999993</v>
      </c>
      <c r="AQ412">
        <v>73.954899999999995</v>
      </c>
      <c r="AR412">
        <v>72.254109999999997</v>
      </c>
      <c r="AS412">
        <v>72.032039999999995</v>
      </c>
      <c r="AT412">
        <v>72.21396</v>
      </c>
      <c r="AU412">
        <v>72.610709999999997</v>
      </c>
      <c r="AV412">
        <v>71.908379999999994</v>
      </c>
      <c r="AW412">
        <v>81.240729999999999</v>
      </c>
      <c r="AX412">
        <v>90.269260000000003</v>
      </c>
      <c r="AY412">
        <v>98.031270000000006</v>
      </c>
      <c r="AZ412">
        <v>102.1254</v>
      </c>
      <c r="BA412">
        <v>103.9499</v>
      </c>
      <c r="BB412">
        <v>104.0934</v>
      </c>
      <c r="BC412">
        <v>104.79649999999999</v>
      </c>
      <c r="BD412">
        <v>104.19889999999999</v>
      </c>
      <c r="BE412">
        <v>101.42789999999999</v>
      </c>
      <c r="BF412">
        <v>97.68159</v>
      </c>
      <c r="BG412">
        <v>93.596890000000002</v>
      </c>
      <c r="BH412">
        <v>86.481669999999994</v>
      </c>
      <c r="BI412">
        <v>81.338819999999998</v>
      </c>
      <c r="BJ412">
        <v>78.720429999999993</v>
      </c>
      <c r="BK412">
        <v>76.549809999999994</v>
      </c>
      <c r="BL412">
        <v>74.921220000000005</v>
      </c>
      <c r="BM412">
        <v>73.376459999999994</v>
      </c>
      <c r="BN412">
        <v>0.61900310000000003</v>
      </c>
      <c r="BO412">
        <v>0.20571439999999999</v>
      </c>
      <c r="BP412">
        <v>-0.2292669</v>
      </c>
      <c r="BQ412" s="25">
        <v>-1.509487</v>
      </c>
      <c r="BR412">
        <v>-2.93426E-2</v>
      </c>
      <c r="BS412">
        <v>0.70799259999999997</v>
      </c>
      <c r="BT412">
        <v>0.90172370000000002</v>
      </c>
      <c r="BU412">
        <v>7.5309000000000001E-3</v>
      </c>
      <c r="BV412">
        <v>-0.47487430000000003</v>
      </c>
      <c r="BW412">
        <v>-1.0009459999999999</v>
      </c>
      <c r="BX412">
        <v>-1.1634949999999999</v>
      </c>
      <c r="BY412">
        <v>0.16021070000000001</v>
      </c>
      <c r="BZ412">
        <v>1.678604</v>
      </c>
      <c r="CA412">
        <v>1.0421180000000001</v>
      </c>
      <c r="CB412">
        <v>0.64166509999999999</v>
      </c>
      <c r="CC412">
        <v>3.0941079999999999</v>
      </c>
      <c r="CD412">
        <v>3.3351690000000001</v>
      </c>
      <c r="CE412">
        <v>3.3967429999999998</v>
      </c>
      <c r="CF412">
        <v>5.57029</v>
      </c>
      <c r="CG412">
        <v>8.1105359999999997</v>
      </c>
      <c r="CH412">
        <v>6.0366619999999998</v>
      </c>
      <c r="CI412">
        <v>0.66451850000000001</v>
      </c>
      <c r="CJ412">
        <v>-2.9215149999999999</v>
      </c>
      <c r="CK412">
        <v>-2.8693330000000001</v>
      </c>
      <c r="CL412" s="25">
        <v>4.4111880000000001</v>
      </c>
      <c r="CM412" s="25">
        <v>2.661476</v>
      </c>
      <c r="CN412" s="25">
        <v>1.981762</v>
      </c>
      <c r="CO412" s="25">
        <v>5.4800089999999999</v>
      </c>
      <c r="CP412" s="25">
        <v>4.6871150000000004</v>
      </c>
      <c r="CQ412" s="25">
        <v>8.0436800000000002</v>
      </c>
      <c r="CR412" s="25">
        <v>7.9083940000000004</v>
      </c>
      <c r="CS412" s="25">
        <v>7.600994</v>
      </c>
      <c r="CT412" s="25">
        <v>5.7177389999999999</v>
      </c>
      <c r="CU412" s="25">
        <v>4.5640840000000003</v>
      </c>
      <c r="CV412" s="25">
        <v>1.3926019999999999</v>
      </c>
      <c r="CW412" s="25">
        <v>0.36181930000000001</v>
      </c>
      <c r="CX412" s="25">
        <v>1.497536</v>
      </c>
      <c r="CY412" s="25">
        <v>7.5264759999999997</v>
      </c>
      <c r="CZ412" s="25">
        <v>16.196840000000002</v>
      </c>
      <c r="DA412" s="25">
        <v>27.107309999999998</v>
      </c>
      <c r="DB412" s="25">
        <v>31.381699999999999</v>
      </c>
      <c r="DC412" s="25">
        <v>40.853789999999996</v>
      </c>
      <c r="DD412" s="25">
        <v>47.386600000000001</v>
      </c>
      <c r="DE412" s="25">
        <v>50.848640000000003</v>
      </c>
      <c r="DF412" s="25">
        <v>45.631540000000001</v>
      </c>
      <c r="DG412" s="25">
        <v>26.369129999999998</v>
      </c>
      <c r="DH412" s="25">
        <v>13.08732</v>
      </c>
      <c r="DI412" s="25">
        <v>11.18343</v>
      </c>
    </row>
    <row r="413" spans="1:113" x14ac:dyDescent="0.25">
      <c r="A413" t="str">
        <f t="shared" si="6"/>
        <v>All_7. Institutional/Government_All_All_All_200 kW and above_44081</v>
      </c>
      <c r="B413" t="s">
        <v>155</v>
      </c>
      <c r="C413" t="s">
        <v>176</v>
      </c>
      <c r="D413" t="s">
        <v>2</v>
      </c>
      <c r="E413" t="s">
        <v>43</v>
      </c>
      <c r="F413" t="s">
        <v>2</v>
      </c>
      <c r="G413" t="s">
        <v>2</v>
      </c>
      <c r="H413" t="s">
        <v>2</v>
      </c>
      <c r="I413" t="s">
        <v>39</v>
      </c>
      <c r="J413" s="11">
        <v>44081</v>
      </c>
      <c r="K413">
        <v>15</v>
      </c>
      <c r="L413">
        <v>18</v>
      </c>
      <c r="M413">
        <v>161</v>
      </c>
      <c r="N413">
        <v>0</v>
      </c>
      <c r="O413">
        <v>0</v>
      </c>
      <c r="P413">
        <v>0</v>
      </c>
      <c r="Q413">
        <v>0</v>
      </c>
      <c r="R413">
        <v>136.607</v>
      </c>
      <c r="S413">
        <v>132.85140000000001</v>
      </c>
      <c r="T413">
        <v>134.67599999999999</v>
      </c>
      <c r="U413">
        <v>134.5257</v>
      </c>
      <c r="V413">
        <v>136.8734</v>
      </c>
      <c r="W413">
        <v>142.41380000000001</v>
      </c>
      <c r="X413">
        <v>146.11269999999999</v>
      </c>
      <c r="Y413">
        <v>149.6113</v>
      </c>
      <c r="Z413">
        <v>153.42949999999999</v>
      </c>
      <c r="AA413">
        <v>158.19229999999999</v>
      </c>
      <c r="AB413">
        <v>158.45240000000001</v>
      </c>
      <c r="AC413">
        <v>163.7088</v>
      </c>
      <c r="AD413">
        <v>167.0686</v>
      </c>
      <c r="AE413">
        <v>169.96080000000001</v>
      </c>
      <c r="AF413">
        <v>169.61959999999999</v>
      </c>
      <c r="AG413">
        <v>167.29730000000001</v>
      </c>
      <c r="AH413">
        <v>171.6129</v>
      </c>
      <c r="AI413">
        <v>168.39850000000001</v>
      </c>
      <c r="AJ413">
        <v>165.85390000000001</v>
      </c>
      <c r="AK413">
        <v>165.417</v>
      </c>
      <c r="AL413">
        <v>158.03550000000001</v>
      </c>
      <c r="AM413">
        <v>152.30350000000001</v>
      </c>
      <c r="AN413">
        <v>139.6437</v>
      </c>
      <c r="AO413">
        <v>133.11099999999999</v>
      </c>
      <c r="AP413">
        <v>71.962000000000003</v>
      </c>
      <c r="AQ413">
        <v>70.399280000000005</v>
      </c>
      <c r="AR413">
        <v>70.07544</v>
      </c>
      <c r="AS413">
        <v>68.788089999999997</v>
      </c>
      <c r="AT413">
        <v>68.426329999999993</v>
      </c>
      <c r="AU413">
        <v>66.821690000000004</v>
      </c>
      <c r="AV413">
        <v>66.364750000000001</v>
      </c>
      <c r="AW413">
        <v>72.600719999999995</v>
      </c>
      <c r="AX413">
        <v>77.49915</v>
      </c>
      <c r="AY413">
        <v>81.786990000000003</v>
      </c>
      <c r="AZ413">
        <v>84.058909999999997</v>
      </c>
      <c r="BA413">
        <v>84.453450000000004</v>
      </c>
      <c r="BB413">
        <v>84.308520000000001</v>
      </c>
      <c r="BC413">
        <v>83.623850000000004</v>
      </c>
      <c r="BD413">
        <v>82.532650000000004</v>
      </c>
      <c r="BE413">
        <v>80.589209999999994</v>
      </c>
      <c r="BF413">
        <v>79.677520000000001</v>
      </c>
      <c r="BG413">
        <v>76.448970000000003</v>
      </c>
      <c r="BH413">
        <v>74.033709999999999</v>
      </c>
      <c r="BI413">
        <v>71.789730000000006</v>
      </c>
      <c r="BJ413">
        <v>71.395189999999999</v>
      </c>
      <c r="BK413">
        <v>69.921670000000006</v>
      </c>
      <c r="BL413">
        <v>69.671459999999996</v>
      </c>
      <c r="BM413">
        <v>68.985489999999999</v>
      </c>
      <c r="BN413">
        <v>1.106579</v>
      </c>
      <c r="BO413">
        <v>0.43840020000000002</v>
      </c>
      <c r="BP413">
        <v>-0.53791889999999998</v>
      </c>
      <c r="BQ413" s="25">
        <v>-0.83010870000000003</v>
      </c>
      <c r="BR413">
        <v>1.4179310000000001</v>
      </c>
      <c r="BS413">
        <v>3.7915450000000002</v>
      </c>
      <c r="BT413">
        <v>4.9755760000000002</v>
      </c>
      <c r="BU413">
        <v>0.80784940000000005</v>
      </c>
      <c r="BV413">
        <v>0.54360679999999995</v>
      </c>
      <c r="BW413">
        <v>-1.477962</v>
      </c>
      <c r="BX413">
        <v>-2.830641</v>
      </c>
      <c r="BY413">
        <v>0.23735909999999999</v>
      </c>
      <c r="BZ413">
        <v>1.9094450000000001</v>
      </c>
      <c r="CA413">
        <v>3.0755780000000001</v>
      </c>
      <c r="CB413">
        <v>9.3115469999999991</v>
      </c>
      <c r="CC413">
        <v>12.24971</v>
      </c>
      <c r="CD413">
        <v>11.91249</v>
      </c>
      <c r="CE413">
        <v>9.7160759999999993</v>
      </c>
      <c r="CF413">
        <v>7.9824120000000001</v>
      </c>
      <c r="CG413">
        <v>5.7495760000000002</v>
      </c>
      <c r="CH413">
        <v>5.605181</v>
      </c>
      <c r="CI413">
        <v>1.290537</v>
      </c>
      <c r="CJ413">
        <v>-1.3752819999999999</v>
      </c>
      <c r="CK413">
        <v>5.8192399999999998E-2</v>
      </c>
      <c r="CL413" s="25">
        <v>4.2480159999999998</v>
      </c>
      <c r="CM413" s="25">
        <v>2.383699</v>
      </c>
      <c r="CN413" s="25">
        <v>1.809774</v>
      </c>
      <c r="CO413" s="25">
        <v>5.3614579999999998</v>
      </c>
      <c r="CP413" s="25">
        <v>7.5371730000000001</v>
      </c>
      <c r="CQ413" s="25">
        <v>10.36321</v>
      </c>
      <c r="CR413" s="25">
        <v>12.79677</v>
      </c>
      <c r="CS413" s="25">
        <v>12.310840000000001</v>
      </c>
      <c r="CT413" s="25">
        <v>11.701739999999999</v>
      </c>
      <c r="CU413" s="25">
        <v>8.2084119999999992</v>
      </c>
      <c r="CV413" s="25">
        <v>4.5529669999999998</v>
      </c>
      <c r="CW413" s="25">
        <v>0.61286580000000002</v>
      </c>
      <c r="CX413" s="25">
        <v>2.8775149999999998</v>
      </c>
      <c r="CY413" s="25">
        <v>11.64162</v>
      </c>
      <c r="CZ413" s="25">
        <v>37.646329999999999</v>
      </c>
      <c r="DA413" s="25">
        <v>41.69303</v>
      </c>
      <c r="DB413" s="25">
        <v>52.106830000000002</v>
      </c>
      <c r="DC413" s="25">
        <v>54.660440000000001</v>
      </c>
      <c r="DD413" s="25">
        <v>38.953560000000003</v>
      </c>
      <c r="DE413" s="25">
        <v>40.633229999999998</v>
      </c>
      <c r="DF413" s="25">
        <v>43.891100000000002</v>
      </c>
      <c r="DG413" s="25">
        <v>27.248919999999998</v>
      </c>
      <c r="DH413" s="25">
        <v>14.78152</v>
      </c>
      <c r="DI413" s="25">
        <v>12.247339999999999</v>
      </c>
    </row>
    <row r="414" spans="1:113" x14ac:dyDescent="0.25">
      <c r="A414" t="str">
        <f t="shared" si="6"/>
        <v>All_7. Institutional/Government_All_All_All_200 kW and above_44104</v>
      </c>
      <c r="B414" t="s">
        <v>155</v>
      </c>
      <c r="C414" t="s">
        <v>176</v>
      </c>
      <c r="D414" t="s">
        <v>2</v>
      </c>
      <c r="E414" t="s">
        <v>43</v>
      </c>
      <c r="F414" t="s">
        <v>2</v>
      </c>
      <c r="G414" t="s">
        <v>2</v>
      </c>
      <c r="H414" t="s">
        <v>2</v>
      </c>
      <c r="I414" t="s">
        <v>39</v>
      </c>
      <c r="J414" s="11">
        <v>44104</v>
      </c>
      <c r="K414">
        <v>15</v>
      </c>
      <c r="L414">
        <v>18</v>
      </c>
      <c r="M414">
        <v>161</v>
      </c>
      <c r="N414">
        <v>0</v>
      </c>
      <c r="O414">
        <v>0</v>
      </c>
      <c r="P414">
        <v>0</v>
      </c>
      <c r="Q414">
        <v>0</v>
      </c>
      <c r="R414">
        <v>130.38570000000001</v>
      </c>
      <c r="S414">
        <v>124.9122</v>
      </c>
      <c r="T414">
        <v>124.5351</v>
      </c>
      <c r="U414">
        <v>125.8497</v>
      </c>
      <c r="V414">
        <v>136.1173</v>
      </c>
      <c r="W414">
        <v>142.8057</v>
      </c>
      <c r="X414">
        <v>152.5129</v>
      </c>
      <c r="Y414">
        <v>161.15350000000001</v>
      </c>
      <c r="Z414">
        <v>170.5478</v>
      </c>
      <c r="AA414">
        <v>179.84710000000001</v>
      </c>
      <c r="AB414">
        <v>190.20060000000001</v>
      </c>
      <c r="AC414">
        <v>191.9453</v>
      </c>
      <c r="AD414">
        <v>197.38849999999999</v>
      </c>
      <c r="AE414">
        <v>200.26009999999999</v>
      </c>
      <c r="AF414">
        <v>199.7792</v>
      </c>
      <c r="AG414">
        <v>202.2227</v>
      </c>
      <c r="AH414">
        <v>201.05529999999999</v>
      </c>
      <c r="AI414">
        <v>195.98480000000001</v>
      </c>
      <c r="AJ414">
        <v>194.8852</v>
      </c>
      <c r="AK414">
        <v>181.2953</v>
      </c>
      <c r="AL414">
        <v>164.8364</v>
      </c>
      <c r="AM414">
        <v>152.64439999999999</v>
      </c>
      <c r="AN414">
        <v>146.6216</v>
      </c>
      <c r="AO414">
        <v>138.60759999999999</v>
      </c>
      <c r="AP414">
        <v>65.631200000000007</v>
      </c>
      <c r="AQ414">
        <v>65.038669999999996</v>
      </c>
      <c r="AR414">
        <v>64.462010000000006</v>
      </c>
      <c r="AS414">
        <v>64.335459999999998</v>
      </c>
      <c r="AT414">
        <v>64.098839999999996</v>
      </c>
      <c r="AU414">
        <v>64.859920000000002</v>
      </c>
      <c r="AV414">
        <v>65.213489999999993</v>
      </c>
      <c r="AW414">
        <v>72.817269999999994</v>
      </c>
      <c r="AX414">
        <v>83.574590000000001</v>
      </c>
      <c r="AY414">
        <v>91.004469999999998</v>
      </c>
      <c r="AZ414">
        <v>96.618549999999999</v>
      </c>
      <c r="BA414">
        <v>97.22484</v>
      </c>
      <c r="BB414">
        <v>97.489879999999999</v>
      </c>
      <c r="BC414">
        <v>96.639279999999999</v>
      </c>
      <c r="BD414">
        <v>97.078109999999995</v>
      </c>
      <c r="BE414">
        <v>97.313320000000004</v>
      </c>
      <c r="BF414">
        <v>94.774230000000003</v>
      </c>
      <c r="BG414">
        <v>89.492069999999998</v>
      </c>
      <c r="BH414">
        <v>82.480549999999994</v>
      </c>
      <c r="BI414">
        <v>77.239459999999994</v>
      </c>
      <c r="BJ414">
        <v>76.183109999999999</v>
      </c>
      <c r="BK414">
        <v>73.268420000000006</v>
      </c>
      <c r="BL414">
        <v>70.278130000000004</v>
      </c>
      <c r="BM414">
        <v>68.942620000000005</v>
      </c>
      <c r="BN414">
        <v>-0.41897509999999999</v>
      </c>
      <c r="BO414">
        <v>-0.83374539999999997</v>
      </c>
      <c r="BP414">
        <v>0.39284560000000002</v>
      </c>
      <c r="BQ414">
        <v>1.608188</v>
      </c>
      <c r="BR414">
        <v>0.6816565</v>
      </c>
      <c r="BS414">
        <v>1.0423549999999999</v>
      </c>
      <c r="BT414">
        <v>1.6552500000000001</v>
      </c>
      <c r="BU414">
        <v>1.265487</v>
      </c>
      <c r="BV414">
        <v>0.25136989999999998</v>
      </c>
      <c r="BW414">
        <v>-0.80687299999999995</v>
      </c>
      <c r="BX414">
        <v>-1.216234</v>
      </c>
      <c r="BY414">
        <v>0.48732950000000003</v>
      </c>
      <c r="BZ414">
        <v>1.0176179999999999</v>
      </c>
      <c r="CA414">
        <v>1.716296</v>
      </c>
      <c r="CB414">
        <v>4.7167329999999996</v>
      </c>
      <c r="CC414">
        <v>3.1176210000000002</v>
      </c>
      <c r="CD414">
        <v>5.0764189999999996</v>
      </c>
      <c r="CE414">
        <v>4.1659170000000003</v>
      </c>
      <c r="CF414">
        <v>1.330633</v>
      </c>
      <c r="CG414">
        <v>1.971317</v>
      </c>
      <c r="CH414">
        <v>0.15005640000000001</v>
      </c>
      <c r="CI414">
        <v>-3.1704590000000001</v>
      </c>
      <c r="CJ414">
        <v>-3.7203309999999998</v>
      </c>
      <c r="CK414">
        <v>-1.682998</v>
      </c>
      <c r="CL414" s="25">
        <v>4.3494289999999998</v>
      </c>
      <c r="CM414" s="25">
        <v>2.6374900000000001</v>
      </c>
      <c r="CN414" s="25">
        <v>1.7901370000000001</v>
      </c>
      <c r="CO414" s="25">
        <v>5.5293979999999996</v>
      </c>
      <c r="CP414" s="25">
        <v>5.7542609999999996</v>
      </c>
      <c r="CQ414" s="25">
        <v>7.2818719999999999</v>
      </c>
      <c r="CR414" s="25">
        <v>7.0260470000000002</v>
      </c>
      <c r="CS414" s="25">
        <v>7.0912030000000001</v>
      </c>
      <c r="CT414" s="25">
        <v>5.3560270000000001</v>
      </c>
      <c r="CU414" s="25">
        <v>3.8940350000000001</v>
      </c>
      <c r="CV414" s="25">
        <v>1.9256530000000001</v>
      </c>
      <c r="CW414" s="25">
        <v>0.24605070000000001</v>
      </c>
      <c r="CX414" s="25">
        <v>1.5390649999999999</v>
      </c>
      <c r="CY414" s="25">
        <v>4.9120840000000001</v>
      </c>
      <c r="CZ414" s="25">
        <v>19.044589999999999</v>
      </c>
      <c r="DA414" s="25">
        <v>24.422820000000002</v>
      </c>
      <c r="DB414" s="25">
        <v>32.417499999999997</v>
      </c>
      <c r="DC414" s="25">
        <v>41.164720000000003</v>
      </c>
      <c r="DD414" s="25">
        <v>38.069800000000001</v>
      </c>
      <c r="DE414" s="25">
        <v>35.792050000000003</v>
      </c>
      <c r="DF414" s="25">
        <v>30.711390000000002</v>
      </c>
      <c r="DG414" s="25">
        <v>19.31268</v>
      </c>
      <c r="DH414" s="25">
        <v>14.125030000000001</v>
      </c>
      <c r="DI414" s="25">
        <v>12.02054</v>
      </c>
    </row>
    <row r="415" spans="1:113" x14ac:dyDescent="0.25">
      <c r="A415" t="str">
        <f t="shared" si="6"/>
        <v>All_7. Institutional/Government_All_All_All_200 kW and above_44105</v>
      </c>
      <c r="B415" t="s">
        <v>155</v>
      </c>
      <c r="C415" t="s">
        <v>176</v>
      </c>
      <c r="D415" t="s">
        <v>2</v>
      </c>
      <c r="E415" t="s">
        <v>43</v>
      </c>
      <c r="F415" t="s">
        <v>2</v>
      </c>
      <c r="G415" t="s">
        <v>2</v>
      </c>
      <c r="H415" t="s">
        <v>2</v>
      </c>
      <c r="I415" t="s">
        <v>39</v>
      </c>
      <c r="J415" s="11">
        <v>44105</v>
      </c>
      <c r="K415">
        <v>15</v>
      </c>
      <c r="L415">
        <v>18</v>
      </c>
      <c r="M415">
        <v>161</v>
      </c>
      <c r="N415">
        <v>0</v>
      </c>
      <c r="O415">
        <v>0</v>
      </c>
      <c r="P415">
        <v>0</v>
      </c>
      <c r="Q415">
        <v>0</v>
      </c>
      <c r="R415">
        <v>132.4529</v>
      </c>
      <c r="S415">
        <v>128.10069999999999</v>
      </c>
      <c r="T415">
        <v>125.6365</v>
      </c>
      <c r="U415">
        <v>126.4014</v>
      </c>
      <c r="V415">
        <v>136.8022</v>
      </c>
      <c r="W415">
        <v>143.3717</v>
      </c>
      <c r="X415">
        <v>152.1345</v>
      </c>
      <c r="Y415">
        <v>161.3974</v>
      </c>
      <c r="Z415">
        <v>171.92930000000001</v>
      </c>
      <c r="AA415">
        <v>181.74469999999999</v>
      </c>
      <c r="AB415">
        <v>192.9504</v>
      </c>
      <c r="AC415">
        <v>197.97380000000001</v>
      </c>
      <c r="AD415">
        <v>200.96549999999999</v>
      </c>
      <c r="AE415">
        <v>199.76329999999999</v>
      </c>
      <c r="AF415">
        <v>196.28469999999999</v>
      </c>
      <c r="AG415">
        <v>201.75139999999999</v>
      </c>
      <c r="AH415">
        <v>203.63810000000001</v>
      </c>
      <c r="AI415">
        <v>198.2852</v>
      </c>
      <c r="AJ415">
        <v>199.0497</v>
      </c>
      <c r="AK415">
        <v>192.32210000000001</v>
      </c>
      <c r="AL415">
        <v>175.97020000000001</v>
      </c>
      <c r="AM415">
        <v>159.25700000000001</v>
      </c>
      <c r="AN415">
        <v>149.64949999999999</v>
      </c>
      <c r="AO415">
        <v>136.43520000000001</v>
      </c>
      <c r="AP415">
        <v>68.270399999999995</v>
      </c>
      <c r="AQ415">
        <v>67.864180000000005</v>
      </c>
      <c r="AR415">
        <v>66.435389999999998</v>
      </c>
      <c r="AS415">
        <v>65.239570000000001</v>
      </c>
      <c r="AT415">
        <v>63.620739999999998</v>
      </c>
      <c r="AU415">
        <v>64.207819999999998</v>
      </c>
      <c r="AV415">
        <v>63.384329999999999</v>
      </c>
      <c r="AW415">
        <v>70.730220000000003</v>
      </c>
      <c r="AX415">
        <v>81.14716</v>
      </c>
      <c r="AY415">
        <v>89.667370000000005</v>
      </c>
      <c r="AZ415">
        <v>95.314840000000004</v>
      </c>
      <c r="BA415">
        <v>97.904110000000003</v>
      </c>
      <c r="BB415">
        <v>98.747780000000006</v>
      </c>
      <c r="BC415">
        <v>98.656679999999994</v>
      </c>
      <c r="BD415">
        <v>96.823210000000003</v>
      </c>
      <c r="BE415">
        <v>94.866309999999999</v>
      </c>
      <c r="BF415">
        <v>93.521079999999998</v>
      </c>
      <c r="BG415">
        <v>88.049199999999999</v>
      </c>
      <c r="BH415">
        <v>80.394159999999999</v>
      </c>
      <c r="BI415">
        <v>74.982159999999993</v>
      </c>
      <c r="BJ415">
        <v>73.030760000000001</v>
      </c>
      <c r="BK415">
        <v>71.472049999999996</v>
      </c>
      <c r="BL415">
        <v>68.482249999999993</v>
      </c>
      <c r="BM415">
        <v>66.388480000000001</v>
      </c>
      <c r="BN415">
        <v>-0.87887590000000004</v>
      </c>
      <c r="BO415">
        <v>-1.0084070000000001</v>
      </c>
      <c r="BP415">
        <v>0.60263489999999997</v>
      </c>
      <c r="BQ415">
        <v>1.3969279999999999</v>
      </c>
      <c r="BR415">
        <v>0.85103039999999996</v>
      </c>
      <c r="BS415">
        <v>1.9502759999999999</v>
      </c>
      <c r="BT415">
        <v>2.942539</v>
      </c>
      <c r="BU415">
        <v>1.3643529999999999</v>
      </c>
      <c r="BV415">
        <v>0.36962640000000002</v>
      </c>
      <c r="BW415">
        <v>-0.76217970000000002</v>
      </c>
      <c r="BX415">
        <v>-1.163904</v>
      </c>
      <c r="BY415">
        <v>0.47931170000000001</v>
      </c>
      <c r="BZ415">
        <v>0.97946690000000003</v>
      </c>
      <c r="CA415">
        <v>1.3829940000000001</v>
      </c>
      <c r="CB415">
        <v>4.6407309999999997</v>
      </c>
      <c r="CC415">
        <v>4.5661069999999997</v>
      </c>
      <c r="CD415">
        <v>6.0505370000000003</v>
      </c>
      <c r="CE415">
        <v>4.6441460000000001</v>
      </c>
      <c r="CF415">
        <v>1.8222750000000001</v>
      </c>
      <c r="CG415">
        <v>1.0297130000000001</v>
      </c>
      <c r="CH415">
        <v>1.4127900000000001E-2</v>
      </c>
      <c r="CI415">
        <v>-2.9495309999999999</v>
      </c>
      <c r="CJ415">
        <v>-3.1656300000000002</v>
      </c>
      <c r="CK415">
        <v>2.6924E-2</v>
      </c>
      <c r="CL415" s="25">
        <v>4.162058</v>
      </c>
      <c r="CM415" s="25">
        <v>2.615675</v>
      </c>
      <c r="CN415" s="25">
        <v>1.585248</v>
      </c>
      <c r="CO415" s="25">
        <v>5.6385699999999996</v>
      </c>
      <c r="CP415" s="25">
        <v>5.5806529999999999</v>
      </c>
      <c r="CQ415" s="25">
        <v>7.260338</v>
      </c>
      <c r="CR415" s="25">
        <v>7.3540369999999999</v>
      </c>
      <c r="CS415" s="25">
        <v>8.0204269999999998</v>
      </c>
      <c r="CT415" s="25">
        <v>5.3232609999999996</v>
      </c>
      <c r="CU415" s="25">
        <v>2.9687320000000001</v>
      </c>
      <c r="CV415" s="25">
        <v>1.604538</v>
      </c>
      <c r="CW415" s="25">
        <v>0.25541659999999999</v>
      </c>
      <c r="CX415" s="25">
        <v>1.5324599999999999</v>
      </c>
      <c r="CY415" s="25">
        <v>5.1242850000000004</v>
      </c>
      <c r="CZ415" s="25">
        <v>19.455300000000001</v>
      </c>
      <c r="DA415" s="25">
        <v>26.49418</v>
      </c>
      <c r="DB415" s="25">
        <v>34.490659999999998</v>
      </c>
      <c r="DC415" s="25">
        <v>42.834009999999999</v>
      </c>
      <c r="DD415" s="25">
        <v>39.642569999999999</v>
      </c>
      <c r="DE415" s="25">
        <v>33.794730000000001</v>
      </c>
      <c r="DF415" s="25">
        <v>31.729869999999998</v>
      </c>
      <c r="DG415" s="25">
        <v>22.77177</v>
      </c>
      <c r="DH415" s="25">
        <v>18.69265</v>
      </c>
      <c r="DI415" s="25">
        <v>12.68397</v>
      </c>
    </row>
    <row r="416" spans="1:113" x14ac:dyDescent="0.25">
      <c r="A416" t="str">
        <f t="shared" si="6"/>
        <v>All_8. Other or unknown_All_All_All_200 kW and above_44060</v>
      </c>
      <c r="B416" t="s">
        <v>155</v>
      </c>
      <c r="C416" t="s">
        <v>177</v>
      </c>
      <c r="D416" t="s">
        <v>2</v>
      </c>
      <c r="E416" t="s">
        <v>44</v>
      </c>
      <c r="F416" t="s">
        <v>2</v>
      </c>
      <c r="G416" t="s">
        <v>2</v>
      </c>
      <c r="H416" t="s">
        <v>2</v>
      </c>
      <c r="I416" t="s">
        <v>39</v>
      </c>
      <c r="J416" s="11">
        <v>44060</v>
      </c>
      <c r="K416">
        <v>15</v>
      </c>
      <c r="L416">
        <v>18</v>
      </c>
      <c r="M416">
        <v>8</v>
      </c>
      <c r="N416">
        <v>0</v>
      </c>
      <c r="O416">
        <v>0</v>
      </c>
      <c r="P416">
        <v>0</v>
      </c>
      <c r="Q416">
        <v>0</v>
      </c>
      <c r="R416">
        <v>75.540710000000004</v>
      </c>
      <c r="S416">
        <v>75.418930000000003</v>
      </c>
      <c r="T416">
        <v>75.715710000000001</v>
      </c>
      <c r="U416">
        <v>81.605360000000005</v>
      </c>
      <c r="V416">
        <v>91.324290000000005</v>
      </c>
      <c r="W416">
        <v>100.78959999999999</v>
      </c>
      <c r="X416">
        <v>118.41459999999999</v>
      </c>
      <c r="Y416">
        <v>130.39429999999999</v>
      </c>
      <c r="Z416">
        <v>132.0264</v>
      </c>
      <c r="AA416">
        <v>137.49180000000001</v>
      </c>
      <c r="AB416">
        <v>143.1182</v>
      </c>
      <c r="AC416">
        <v>152.50460000000001</v>
      </c>
      <c r="AD416">
        <v>152.94110000000001</v>
      </c>
      <c r="AE416">
        <v>151.99959999999999</v>
      </c>
      <c r="AF416">
        <v>150.0061</v>
      </c>
      <c r="AG416">
        <v>147.58860000000001</v>
      </c>
      <c r="AH416">
        <v>146.655</v>
      </c>
      <c r="AI416">
        <v>139.92679999999999</v>
      </c>
      <c r="AJ416">
        <v>110.8629</v>
      </c>
      <c r="AK416">
        <v>105.88930000000001</v>
      </c>
      <c r="AL416">
        <v>100.2889</v>
      </c>
      <c r="AM416">
        <v>95.491789999999995</v>
      </c>
      <c r="AN416">
        <v>82.687139999999999</v>
      </c>
      <c r="AO416">
        <v>77.742500000000007</v>
      </c>
      <c r="AP416">
        <v>72.814300000000003</v>
      </c>
      <c r="AQ416">
        <v>71.614289999999997</v>
      </c>
      <c r="AR416">
        <v>69.985720000000001</v>
      </c>
      <c r="AS416">
        <v>70.7</v>
      </c>
      <c r="AT416">
        <v>71.085710000000006</v>
      </c>
      <c r="AU416">
        <v>72.142849999999996</v>
      </c>
      <c r="AV416">
        <v>72.528559999999999</v>
      </c>
      <c r="AW416">
        <v>73.057140000000004</v>
      </c>
      <c r="AX416">
        <v>73.914289999999994</v>
      </c>
      <c r="AY416">
        <v>75.5</v>
      </c>
      <c r="AZ416">
        <v>79.971440000000001</v>
      </c>
      <c r="BA416">
        <v>82.057140000000004</v>
      </c>
      <c r="BB416">
        <v>84.1</v>
      </c>
      <c r="BC416">
        <v>85.714290000000005</v>
      </c>
      <c r="BD416">
        <v>86.085710000000006</v>
      </c>
      <c r="BE416">
        <v>84.371430000000004</v>
      </c>
      <c r="BF416">
        <v>83.371430000000004</v>
      </c>
      <c r="BG416">
        <v>82.128569999999996</v>
      </c>
      <c r="BH416">
        <v>78.057140000000004</v>
      </c>
      <c r="BI416">
        <v>75.385710000000003</v>
      </c>
      <c r="BJ416">
        <v>74.471440000000001</v>
      </c>
      <c r="BK416">
        <v>74</v>
      </c>
      <c r="BL416">
        <v>73.614289999999997</v>
      </c>
      <c r="BM416">
        <v>72.757140000000007</v>
      </c>
      <c r="BN416">
        <v>1.2240219999999999</v>
      </c>
      <c r="BO416">
        <v>-0.81250480000000003</v>
      </c>
      <c r="BP416">
        <v>-0.44559959999999998</v>
      </c>
      <c r="BQ416">
        <v>3.64039</v>
      </c>
      <c r="BR416">
        <v>1.860125</v>
      </c>
      <c r="BS416">
        <v>-0.57642839999999995</v>
      </c>
      <c r="BT416">
        <v>-4.32409</v>
      </c>
      <c r="BU416">
        <v>-6.6111930000000001</v>
      </c>
      <c r="BV416">
        <v>-4.8457559999999997</v>
      </c>
      <c r="BW416">
        <v>-0.79812720000000004</v>
      </c>
      <c r="BX416">
        <v>1.7400960000000001</v>
      </c>
      <c r="BY416">
        <v>-1.133038</v>
      </c>
      <c r="BZ416">
        <v>7.7439999999999996E-4</v>
      </c>
      <c r="CA416">
        <v>1.609251</v>
      </c>
      <c r="CB416">
        <v>2.8243369999999999</v>
      </c>
      <c r="CC416">
        <v>4.6735119999999997</v>
      </c>
      <c r="CD416">
        <v>1.1401460000000001</v>
      </c>
      <c r="CE416">
        <v>1.3338140000000001</v>
      </c>
      <c r="CF416">
        <v>0.18688199999999999</v>
      </c>
      <c r="CG416">
        <v>0.8263741</v>
      </c>
      <c r="CH416">
        <v>-1.115178</v>
      </c>
      <c r="CI416">
        <v>0.6207066</v>
      </c>
      <c r="CJ416">
        <v>0.60026449999999998</v>
      </c>
      <c r="CK416">
        <v>-0.22970099999999999</v>
      </c>
      <c r="CL416" s="25">
        <v>11.87998</v>
      </c>
      <c r="CM416" s="25">
        <v>12.30818</v>
      </c>
      <c r="CN416" s="25">
        <v>13.77098</v>
      </c>
      <c r="CO416" s="25">
        <v>69.056659999999994</v>
      </c>
      <c r="CP416" s="25">
        <v>149.0196</v>
      </c>
      <c r="CQ416" s="25">
        <v>147.13929999999999</v>
      </c>
      <c r="CR416" s="25">
        <v>99.900019999999998</v>
      </c>
      <c r="CS416" s="25">
        <v>32.189749999999997</v>
      </c>
      <c r="CT416" s="25">
        <v>17.029399999999999</v>
      </c>
      <c r="CU416" s="25">
        <v>5.9109639999999999</v>
      </c>
      <c r="CV416" s="25">
        <v>2.8504390000000002</v>
      </c>
      <c r="CW416" s="25">
        <v>2.9136139999999999</v>
      </c>
      <c r="CX416" s="25">
        <v>4.520105</v>
      </c>
      <c r="CY416" s="25">
        <v>15.74527</v>
      </c>
      <c r="CZ416" s="25">
        <v>17.852460000000001</v>
      </c>
      <c r="DA416" s="25">
        <v>18.775069999999999</v>
      </c>
      <c r="DB416" s="25">
        <v>17.965039999999998</v>
      </c>
      <c r="DC416" s="25">
        <v>7.8960889999999999</v>
      </c>
      <c r="DD416" s="25">
        <v>47.093960000000003</v>
      </c>
      <c r="DE416" s="25">
        <v>35.205300000000001</v>
      </c>
      <c r="DF416" s="25">
        <v>11.716200000000001</v>
      </c>
      <c r="DG416" s="25">
        <v>5.2475509999999996</v>
      </c>
      <c r="DH416" s="25">
        <v>3.0806170000000002</v>
      </c>
      <c r="DI416" s="25">
        <v>4.3660649999999999</v>
      </c>
    </row>
    <row r="417" spans="1:113" x14ac:dyDescent="0.25">
      <c r="A417" t="str">
        <f t="shared" si="6"/>
        <v>All_8. Other or unknown_All_All_All_200 kW and above_44061</v>
      </c>
      <c r="B417" t="s">
        <v>155</v>
      </c>
      <c r="C417" t="s">
        <v>177</v>
      </c>
      <c r="D417" t="s">
        <v>2</v>
      </c>
      <c r="E417" t="s">
        <v>44</v>
      </c>
      <c r="F417" t="s">
        <v>2</v>
      </c>
      <c r="G417" t="s">
        <v>2</v>
      </c>
      <c r="H417" t="s">
        <v>2</v>
      </c>
      <c r="I417" t="s">
        <v>39</v>
      </c>
      <c r="J417" s="11">
        <v>44061</v>
      </c>
      <c r="K417">
        <v>15</v>
      </c>
      <c r="L417">
        <v>18</v>
      </c>
      <c r="M417">
        <v>8</v>
      </c>
      <c r="N417">
        <v>0</v>
      </c>
      <c r="O417">
        <v>0</v>
      </c>
      <c r="P417">
        <v>0</v>
      </c>
      <c r="Q417">
        <v>0</v>
      </c>
      <c r="R417">
        <v>76.533209999999997</v>
      </c>
      <c r="S417">
        <v>76.220359999999999</v>
      </c>
      <c r="T417">
        <v>75.23536</v>
      </c>
      <c r="U417">
        <v>81.377859999999998</v>
      </c>
      <c r="V417">
        <v>92.053929999999994</v>
      </c>
      <c r="W417">
        <v>97.46893</v>
      </c>
      <c r="X417">
        <v>114.9864</v>
      </c>
      <c r="Y417">
        <v>130.2654</v>
      </c>
      <c r="Z417">
        <v>138.4436</v>
      </c>
      <c r="AA417">
        <v>148.035</v>
      </c>
      <c r="AB417">
        <v>152.9879</v>
      </c>
      <c r="AC417">
        <v>162.0343</v>
      </c>
      <c r="AD417">
        <v>164.34639999999999</v>
      </c>
      <c r="AE417">
        <v>159.24109999999999</v>
      </c>
      <c r="AF417">
        <v>158.25069999999999</v>
      </c>
      <c r="AG417">
        <v>152.32140000000001</v>
      </c>
      <c r="AH417">
        <v>151.5307</v>
      </c>
      <c r="AI417">
        <v>141.1696</v>
      </c>
      <c r="AJ417">
        <v>111.6421</v>
      </c>
      <c r="AK417">
        <v>107.0775</v>
      </c>
      <c r="AL417">
        <v>101.3314</v>
      </c>
      <c r="AM417">
        <v>97.140709999999999</v>
      </c>
      <c r="AN417">
        <v>82.166070000000005</v>
      </c>
      <c r="AO417">
        <v>77.931790000000007</v>
      </c>
      <c r="AP417">
        <v>72.757099999999994</v>
      </c>
      <c r="AQ417">
        <v>72.614289999999997</v>
      </c>
      <c r="AR417">
        <v>72.614289999999997</v>
      </c>
      <c r="AS417">
        <v>72.142849999999996</v>
      </c>
      <c r="AT417">
        <v>72.614289999999997</v>
      </c>
      <c r="AU417">
        <v>74</v>
      </c>
      <c r="AV417">
        <v>73.142849999999996</v>
      </c>
      <c r="AW417">
        <v>76.442859999999996</v>
      </c>
      <c r="AX417">
        <v>79.642849999999996</v>
      </c>
      <c r="AY417">
        <v>84.228570000000005</v>
      </c>
      <c r="AZ417">
        <v>86.81429</v>
      </c>
      <c r="BA417">
        <v>89.928569999999993</v>
      </c>
      <c r="BB417">
        <v>88.514279999999999</v>
      </c>
      <c r="BC417">
        <v>82.18571</v>
      </c>
      <c r="BD417">
        <v>81.900000000000006</v>
      </c>
      <c r="BE417">
        <v>83.714290000000005</v>
      </c>
      <c r="BF417">
        <v>83.942859999999996</v>
      </c>
      <c r="BG417">
        <v>79.942859999999996</v>
      </c>
      <c r="BH417">
        <v>77.742859999999993</v>
      </c>
      <c r="BI417">
        <v>75.914289999999994</v>
      </c>
      <c r="BJ417">
        <v>74.528559999999999</v>
      </c>
      <c r="BK417">
        <v>74.142849999999996</v>
      </c>
      <c r="BL417">
        <v>74.285709999999995</v>
      </c>
      <c r="BM417">
        <v>73.371430000000004</v>
      </c>
      <c r="BN417">
        <v>-0.97840400000000005</v>
      </c>
      <c r="BO417">
        <v>-0.21649550000000001</v>
      </c>
      <c r="BP417">
        <v>-1.7209100000000001E-2</v>
      </c>
      <c r="BQ417">
        <v>4.0989339999999999</v>
      </c>
      <c r="BR417">
        <v>3.8926639999999999</v>
      </c>
      <c r="BS417">
        <v>7.4660219999999997</v>
      </c>
      <c r="BT417">
        <v>8.1910749999999997</v>
      </c>
      <c r="BU417">
        <v>4.2220279999999999</v>
      </c>
      <c r="BV417">
        <v>1.029771</v>
      </c>
      <c r="BW417">
        <v>0.37485889999999999</v>
      </c>
      <c r="BX417">
        <v>0.57845780000000002</v>
      </c>
      <c r="BY417">
        <v>-0.32002740000000002</v>
      </c>
      <c r="BZ417">
        <v>-1.17273E-2</v>
      </c>
      <c r="CA417">
        <v>-1.005377</v>
      </c>
      <c r="CB417">
        <v>4.0541879999999999</v>
      </c>
      <c r="CC417">
        <v>5.6369119999999997</v>
      </c>
      <c r="CD417">
        <v>3.5317799999999999</v>
      </c>
      <c r="CE417">
        <v>2.9365739999999998</v>
      </c>
      <c r="CF417">
        <v>2.7042730000000001</v>
      </c>
      <c r="CG417">
        <v>4.8405069999999997</v>
      </c>
      <c r="CH417">
        <v>1.738688</v>
      </c>
      <c r="CI417">
        <v>-1.2366189999999999</v>
      </c>
      <c r="CJ417">
        <v>-0.52911379999999997</v>
      </c>
      <c r="CK417">
        <v>8.8360800000000003E-2</v>
      </c>
      <c r="CL417">
        <v>8.0152870000000007</v>
      </c>
      <c r="CM417">
        <v>7.2608350000000002</v>
      </c>
      <c r="CN417">
        <v>8.4452780000000001</v>
      </c>
      <c r="CO417">
        <v>59.3155</v>
      </c>
      <c r="CP417">
        <v>132.40299999999999</v>
      </c>
      <c r="CQ417">
        <v>125.971</v>
      </c>
      <c r="CR417">
        <v>63.043930000000003</v>
      </c>
      <c r="CS417">
        <v>27.056730000000002</v>
      </c>
      <c r="CT417">
        <v>20.924029999999998</v>
      </c>
      <c r="CU417">
        <v>7.0698629999999998</v>
      </c>
      <c r="CV417">
        <v>1.89089</v>
      </c>
      <c r="CW417" s="25">
        <v>0.54678090000000001</v>
      </c>
      <c r="CX417">
        <v>2.8205659999999999</v>
      </c>
      <c r="CY417">
        <v>16.44594</v>
      </c>
      <c r="CZ417">
        <v>17.89489</v>
      </c>
      <c r="DA417">
        <v>17.648700000000002</v>
      </c>
      <c r="DB417">
        <v>13.1784</v>
      </c>
      <c r="DC417">
        <v>6.0229509999999999</v>
      </c>
      <c r="DD417">
        <v>36.136650000000003</v>
      </c>
      <c r="DE417">
        <v>29.650359999999999</v>
      </c>
      <c r="DF417">
        <v>8.9919100000000007</v>
      </c>
      <c r="DG417">
        <v>7.4939960000000001</v>
      </c>
      <c r="DH417">
        <v>2.5908419999999999</v>
      </c>
      <c r="DI417">
        <v>4.7293229999999999</v>
      </c>
    </row>
    <row r="418" spans="1:113" x14ac:dyDescent="0.25">
      <c r="A418" t="str">
        <f t="shared" si="6"/>
        <v>All_8. Other or unknown_All_All_All_200 kW and above_44062</v>
      </c>
      <c r="B418" t="s">
        <v>155</v>
      </c>
      <c r="C418" t="s">
        <v>177</v>
      </c>
      <c r="D418" t="s">
        <v>2</v>
      </c>
      <c r="E418" t="s">
        <v>44</v>
      </c>
      <c r="F418" t="s">
        <v>2</v>
      </c>
      <c r="G418" t="s">
        <v>2</v>
      </c>
      <c r="H418" t="s">
        <v>2</v>
      </c>
      <c r="I418" t="s">
        <v>39</v>
      </c>
      <c r="J418" s="11">
        <v>44062</v>
      </c>
      <c r="K418">
        <v>15</v>
      </c>
      <c r="L418">
        <v>18</v>
      </c>
      <c r="M418">
        <v>8</v>
      </c>
      <c r="N418">
        <v>0</v>
      </c>
      <c r="O418">
        <v>0</v>
      </c>
      <c r="P418">
        <v>0</v>
      </c>
      <c r="Q418">
        <v>0</v>
      </c>
      <c r="R418">
        <v>78.747500000000002</v>
      </c>
      <c r="S418">
        <v>69.914289999999994</v>
      </c>
      <c r="T418">
        <v>65.866069999999993</v>
      </c>
      <c r="U418">
        <v>73.173209999999997</v>
      </c>
      <c r="V418">
        <v>78.520359999999997</v>
      </c>
      <c r="W418">
        <v>86.160359999999997</v>
      </c>
      <c r="X418">
        <v>98.164289999999994</v>
      </c>
      <c r="Y418">
        <v>117.56140000000001</v>
      </c>
      <c r="Z418">
        <v>137.33109999999999</v>
      </c>
      <c r="AA418">
        <v>147.7561</v>
      </c>
      <c r="AB418">
        <v>153.06460000000001</v>
      </c>
      <c r="AC418">
        <v>157.46209999999999</v>
      </c>
      <c r="AD418">
        <v>158.35290000000001</v>
      </c>
      <c r="AE418">
        <v>153.04640000000001</v>
      </c>
      <c r="AF418">
        <v>149.53540000000001</v>
      </c>
      <c r="AG418">
        <v>147.1575</v>
      </c>
      <c r="AH418">
        <v>144.4804</v>
      </c>
      <c r="AI418">
        <v>136.56</v>
      </c>
      <c r="AJ418">
        <v>111.2332</v>
      </c>
      <c r="AK418">
        <v>101.1982</v>
      </c>
      <c r="AL418">
        <v>94.078209999999999</v>
      </c>
      <c r="AM418">
        <v>94.53143</v>
      </c>
      <c r="AN418">
        <v>80.727860000000007</v>
      </c>
      <c r="AO418">
        <v>77.529640000000001</v>
      </c>
      <c r="AP418">
        <v>73.371399999999994</v>
      </c>
      <c r="AQ418">
        <v>72.900000000000006</v>
      </c>
      <c r="AR418">
        <v>72.900000000000006</v>
      </c>
      <c r="AS418">
        <v>72.371430000000004</v>
      </c>
      <c r="AT418">
        <v>72.285709999999995</v>
      </c>
      <c r="AU418">
        <v>72.142849999999996</v>
      </c>
      <c r="AV418">
        <v>73</v>
      </c>
      <c r="AW418">
        <v>75.585710000000006</v>
      </c>
      <c r="AX418">
        <v>79.271429999999995</v>
      </c>
      <c r="AY418">
        <v>83.271429999999995</v>
      </c>
      <c r="AZ418">
        <v>85.471440000000001</v>
      </c>
      <c r="BA418">
        <v>84.957139999999995</v>
      </c>
      <c r="BB418">
        <v>84.428569999999993</v>
      </c>
      <c r="BC418">
        <v>84.714290000000005</v>
      </c>
      <c r="BD418">
        <v>83.857150000000004</v>
      </c>
      <c r="BE418">
        <v>84.857150000000004</v>
      </c>
      <c r="BF418">
        <v>84.1</v>
      </c>
      <c r="BG418">
        <v>81.985720000000001</v>
      </c>
      <c r="BH418">
        <v>77.828569999999999</v>
      </c>
      <c r="BI418">
        <v>75</v>
      </c>
      <c r="BJ418">
        <v>74.142849999999996</v>
      </c>
      <c r="BK418">
        <v>73.757140000000007</v>
      </c>
      <c r="BL418">
        <v>72.757140000000007</v>
      </c>
      <c r="BM418">
        <v>72.228570000000005</v>
      </c>
      <c r="BN418">
        <v>-1.099156</v>
      </c>
      <c r="BO418">
        <v>-0.16122339999999999</v>
      </c>
      <c r="BP418">
        <v>4.2740800000000002E-2</v>
      </c>
      <c r="BQ418">
        <v>3.6031270000000002</v>
      </c>
      <c r="BR418">
        <v>4.3722899999999996</v>
      </c>
      <c r="BS418">
        <v>5.827617</v>
      </c>
      <c r="BT418">
        <v>8.1508889999999994</v>
      </c>
      <c r="BU418">
        <v>3.5506359999999999</v>
      </c>
      <c r="BV418">
        <v>0.74317169999999999</v>
      </c>
      <c r="BW418">
        <v>3.7873299999999999E-2</v>
      </c>
      <c r="BX418">
        <v>0.47161199999999998</v>
      </c>
      <c r="BY418">
        <v>6.8174399999999996E-2</v>
      </c>
      <c r="BZ418">
        <v>-3.2419200000000002E-2</v>
      </c>
      <c r="CA418">
        <v>-0.90366740000000001</v>
      </c>
      <c r="CB418">
        <v>3.7298260000000001</v>
      </c>
      <c r="CC418">
        <v>5.2404169999999999</v>
      </c>
      <c r="CD418">
        <v>3.5301550000000002</v>
      </c>
      <c r="CE418">
        <v>3.290146</v>
      </c>
      <c r="CF418">
        <v>2.689425</v>
      </c>
      <c r="CG418">
        <v>5.0873299999999997</v>
      </c>
      <c r="CH418">
        <v>1.7902100000000001</v>
      </c>
      <c r="CI418">
        <v>-1.2649600000000001</v>
      </c>
      <c r="CJ418">
        <v>-0.4341431</v>
      </c>
      <c r="CK418">
        <v>-3.09105E-2</v>
      </c>
      <c r="CL418">
        <v>8.1702010000000005</v>
      </c>
      <c r="CM418">
        <v>6.5665649999999998</v>
      </c>
      <c r="CN418">
        <v>8.3902260000000002</v>
      </c>
      <c r="CO418">
        <v>54.7438</v>
      </c>
      <c r="CP418">
        <v>123.39449999999999</v>
      </c>
      <c r="CQ418">
        <v>122.7444</v>
      </c>
      <c r="CR418">
        <v>70.956370000000007</v>
      </c>
      <c r="CS418">
        <v>26.865449999999999</v>
      </c>
      <c r="CT418">
        <v>20.5198</v>
      </c>
      <c r="CU418">
        <v>6.8823160000000003</v>
      </c>
      <c r="CV418">
        <v>1.8003389999999999</v>
      </c>
      <c r="CW418" s="25">
        <v>0.55280470000000004</v>
      </c>
      <c r="CX418">
        <v>2.5450650000000001</v>
      </c>
      <c r="CY418">
        <v>15.003310000000001</v>
      </c>
      <c r="CZ418">
        <v>17.974810000000002</v>
      </c>
      <c r="DA418">
        <v>17.631419999999999</v>
      </c>
      <c r="DB418">
        <v>14.21977</v>
      </c>
      <c r="DC418">
        <v>6.0231599999999998</v>
      </c>
      <c r="DD418">
        <v>40.055570000000003</v>
      </c>
      <c r="DE418">
        <v>31.962389999999999</v>
      </c>
      <c r="DF418">
        <v>9.4098620000000004</v>
      </c>
      <c r="DG418">
        <v>7.7194529999999997</v>
      </c>
      <c r="DH418">
        <v>2.5977030000000001</v>
      </c>
      <c r="DI418">
        <v>4.8526439999999997</v>
      </c>
    </row>
    <row r="419" spans="1:113" x14ac:dyDescent="0.25">
      <c r="A419" t="str">
        <f t="shared" si="6"/>
        <v>All_8. Other or unknown_All_All_All_200 kW and above_44063</v>
      </c>
      <c r="B419" t="s">
        <v>155</v>
      </c>
      <c r="C419" t="s">
        <v>177</v>
      </c>
      <c r="D419" t="s">
        <v>2</v>
      </c>
      <c r="E419" t="s">
        <v>44</v>
      </c>
      <c r="F419" t="s">
        <v>2</v>
      </c>
      <c r="G419" t="s">
        <v>2</v>
      </c>
      <c r="H419" t="s">
        <v>2</v>
      </c>
      <c r="I419" t="s">
        <v>39</v>
      </c>
      <c r="J419" s="11">
        <v>44063</v>
      </c>
      <c r="K419">
        <v>15</v>
      </c>
      <c r="L419">
        <v>18</v>
      </c>
      <c r="M419">
        <v>8</v>
      </c>
      <c r="N419">
        <v>0</v>
      </c>
      <c r="O419">
        <v>0</v>
      </c>
      <c r="P419">
        <v>0</v>
      </c>
      <c r="Q419">
        <v>0</v>
      </c>
      <c r="R419">
        <v>75.11</v>
      </c>
      <c r="S419">
        <v>74.517859999999999</v>
      </c>
      <c r="T419">
        <v>74.556430000000006</v>
      </c>
      <c r="U419">
        <v>83.149640000000005</v>
      </c>
      <c r="V419">
        <v>90.440359999999998</v>
      </c>
      <c r="W419">
        <v>91.705359999999999</v>
      </c>
      <c r="X419">
        <v>106.04859999999999</v>
      </c>
      <c r="Y419">
        <v>118.7046</v>
      </c>
      <c r="Z419">
        <v>125.0364</v>
      </c>
      <c r="AA419">
        <v>140.1489</v>
      </c>
      <c r="AB419">
        <v>156.15790000000001</v>
      </c>
      <c r="AC419">
        <v>158.35749999999999</v>
      </c>
      <c r="AD419">
        <v>159.15459999999999</v>
      </c>
      <c r="AE419">
        <v>157.52359999999999</v>
      </c>
      <c r="AF419">
        <v>151.10069999999999</v>
      </c>
      <c r="AG419">
        <v>148.54640000000001</v>
      </c>
      <c r="AH419">
        <v>142.46539999999999</v>
      </c>
      <c r="AI419">
        <v>133.4136</v>
      </c>
      <c r="AJ419">
        <v>110.8943</v>
      </c>
      <c r="AK419">
        <v>102.1593</v>
      </c>
      <c r="AL419">
        <v>97.961789999999993</v>
      </c>
      <c r="AM419">
        <v>89.498570000000001</v>
      </c>
      <c r="AN419">
        <v>76.852140000000006</v>
      </c>
      <c r="AO419">
        <v>74.836789999999993</v>
      </c>
      <c r="AP419">
        <v>72.7</v>
      </c>
      <c r="AQ419">
        <v>71.842860000000002</v>
      </c>
      <c r="AR419">
        <v>71.842860000000002</v>
      </c>
      <c r="AS419">
        <v>72.614289999999997</v>
      </c>
      <c r="AT419">
        <v>72.471440000000001</v>
      </c>
      <c r="AU419">
        <v>72</v>
      </c>
      <c r="AV419">
        <v>72.385710000000003</v>
      </c>
      <c r="AW419">
        <v>75.3</v>
      </c>
      <c r="AX419">
        <v>78.114289999999997</v>
      </c>
      <c r="AY419">
        <v>82.414289999999994</v>
      </c>
      <c r="AZ419">
        <v>83.242859999999993</v>
      </c>
      <c r="BA419">
        <v>83.942859999999996</v>
      </c>
      <c r="BB419">
        <v>86.614289999999997</v>
      </c>
      <c r="BC419">
        <v>88.18571</v>
      </c>
      <c r="BD419">
        <v>86.1</v>
      </c>
      <c r="BE419">
        <v>82.18571</v>
      </c>
      <c r="BF419">
        <v>78.68571</v>
      </c>
      <c r="BG419">
        <v>77.157139999999998</v>
      </c>
      <c r="BH419">
        <v>75.914289999999994</v>
      </c>
      <c r="BI419">
        <v>74.285709999999995</v>
      </c>
      <c r="BJ419">
        <v>73.614289999999997</v>
      </c>
      <c r="BK419">
        <v>73.228570000000005</v>
      </c>
      <c r="BL419">
        <v>72.228570000000005</v>
      </c>
      <c r="BM419">
        <v>71.842860000000002</v>
      </c>
      <c r="BN419">
        <v>-0.99798969999999998</v>
      </c>
      <c r="BO419">
        <v>-0.3915167</v>
      </c>
      <c r="BP419">
        <v>-0.20705699999999999</v>
      </c>
      <c r="BQ419">
        <v>3.2450389999999998</v>
      </c>
      <c r="BR419">
        <v>4.007771</v>
      </c>
      <c r="BS419">
        <v>5.734877</v>
      </c>
      <c r="BT419">
        <v>7.9030930000000001</v>
      </c>
      <c r="BU419">
        <v>3.3895080000000002</v>
      </c>
      <c r="BV419">
        <v>6.2511399999999995E-2</v>
      </c>
      <c r="BW419">
        <v>-0.35397719999999999</v>
      </c>
      <c r="BX419">
        <v>0.24759390000000001</v>
      </c>
      <c r="BY419">
        <v>0.14800830000000001</v>
      </c>
      <c r="BZ419">
        <v>-1.9933699999999999E-2</v>
      </c>
      <c r="CA419">
        <v>-0.75593089999999996</v>
      </c>
      <c r="CB419">
        <v>3.320271</v>
      </c>
      <c r="CC419">
        <v>6.1549120000000004</v>
      </c>
      <c r="CD419">
        <v>3.978526</v>
      </c>
      <c r="CE419">
        <v>2.5660280000000002</v>
      </c>
      <c r="CF419">
        <v>2.8131499999999998</v>
      </c>
      <c r="CG419">
        <v>5.3341529999999997</v>
      </c>
      <c r="CH419">
        <v>1.8580019999999999</v>
      </c>
      <c r="CI419">
        <v>-1.302246</v>
      </c>
      <c r="CJ419">
        <v>-0.40482899999999999</v>
      </c>
      <c r="CK419">
        <v>-6.7461999999999994E-2</v>
      </c>
      <c r="CL419">
        <v>6.6861249999999997</v>
      </c>
      <c r="CM419">
        <v>5.9636319999999996</v>
      </c>
      <c r="CN419">
        <v>7.4305000000000003</v>
      </c>
      <c r="CO419">
        <v>44.839970000000001</v>
      </c>
      <c r="CP419">
        <v>100.145</v>
      </c>
      <c r="CQ419">
        <v>89.721040000000002</v>
      </c>
      <c r="CR419">
        <v>49.62612</v>
      </c>
      <c r="CS419">
        <v>24.77413</v>
      </c>
      <c r="CT419">
        <v>20.42651</v>
      </c>
      <c r="CU419">
        <v>6.1658970000000002</v>
      </c>
      <c r="CV419">
        <v>1.4754430000000001</v>
      </c>
      <c r="CW419">
        <v>0.49969619999999998</v>
      </c>
      <c r="CX419">
        <v>2.3465449999999999</v>
      </c>
      <c r="CY419">
        <v>13.57532</v>
      </c>
      <c r="CZ419">
        <v>14.683120000000001</v>
      </c>
      <c r="DA419">
        <v>15.444190000000001</v>
      </c>
      <c r="DB419">
        <v>13.53984</v>
      </c>
      <c r="DC419">
        <v>6.243671</v>
      </c>
      <c r="DD419">
        <v>29.316549999999999</v>
      </c>
      <c r="DE419">
        <v>24.673839999999998</v>
      </c>
      <c r="DF419">
        <v>7.2798369999999997</v>
      </c>
      <c r="DG419">
        <v>6.7503299999999999</v>
      </c>
      <c r="DH419">
        <v>2.4489670000000001</v>
      </c>
      <c r="DI419">
        <v>4.5012829999999999</v>
      </c>
    </row>
    <row r="420" spans="1:113" x14ac:dyDescent="0.25">
      <c r="A420" t="str">
        <f t="shared" si="6"/>
        <v>All_8. Other or unknown_All_All_All_200 kW and above_44079</v>
      </c>
      <c r="B420" t="s">
        <v>155</v>
      </c>
      <c r="C420" t="s">
        <v>177</v>
      </c>
      <c r="D420" t="s">
        <v>2</v>
      </c>
      <c r="E420" t="s">
        <v>44</v>
      </c>
      <c r="F420" t="s">
        <v>2</v>
      </c>
      <c r="G420" t="s">
        <v>2</v>
      </c>
      <c r="H420" t="s">
        <v>2</v>
      </c>
      <c r="I420" t="s">
        <v>39</v>
      </c>
      <c r="J420" s="11">
        <v>44079</v>
      </c>
      <c r="K420">
        <v>15</v>
      </c>
      <c r="L420">
        <v>18</v>
      </c>
      <c r="M420">
        <v>11</v>
      </c>
      <c r="N420">
        <v>0</v>
      </c>
      <c r="O420">
        <v>0</v>
      </c>
      <c r="P420">
        <v>0</v>
      </c>
      <c r="Q420">
        <v>0</v>
      </c>
      <c r="R420">
        <v>83.495149999999995</v>
      </c>
      <c r="S420">
        <v>81.395150000000001</v>
      </c>
      <c r="T420">
        <v>79.650909999999996</v>
      </c>
      <c r="U420">
        <v>79.267880000000005</v>
      </c>
      <c r="V420">
        <v>78.476969999999994</v>
      </c>
      <c r="W420">
        <v>79.245450000000005</v>
      </c>
      <c r="X420">
        <v>80.778790000000001</v>
      </c>
      <c r="Y420">
        <v>86.231520000000003</v>
      </c>
      <c r="Z420">
        <v>99.184849999999997</v>
      </c>
      <c r="AA420">
        <v>117.1097</v>
      </c>
      <c r="AB420">
        <v>124.02549999999999</v>
      </c>
      <c r="AC420">
        <v>131.27269999999999</v>
      </c>
      <c r="AD420">
        <v>131.0582</v>
      </c>
      <c r="AE420">
        <v>127.66849999999999</v>
      </c>
      <c r="AF420">
        <v>127.7848</v>
      </c>
      <c r="AG420">
        <v>127.1782</v>
      </c>
      <c r="AH420">
        <v>122.2764</v>
      </c>
      <c r="AI420">
        <v>117.9982</v>
      </c>
      <c r="AJ420">
        <v>113.86969999999999</v>
      </c>
      <c r="AK420">
        <v>110.1558</v>
      </c>
      <c r="AL420">
        <v>104.4188</v>
      </c>
      <c r="AM420">
        <v>101.9521</v>
      </c>
      <c r="AN420">
        <v>93.780609999999996</v>
      </c>
      <c r="AO420">
        <v>90.827269999999999</v>
      </c>
      <c r="AP420">
        <v>71.904799999999994</v>
      </c>
      <c r="AQ420">
        <v>71.535709999999995</v>
      </c>
      <c r="AR420">
        <v>70.904759999999996</v>
      </c>
      <c r="AS420">
        <v>71.369050000000001</v>
      </c>
      <c r="AT420">
        <v>71.071430000000007</v>
      </c>
      <c r="AU420">
        <v>71.535709999999995</v>
      </c>
      <c r="AV420">
        <v>70.869050000000001</v>
      </c>
      <c r="AW420">
        <v>75.892849999999996</v>
      </c>
      <c r="AX420">
        <v>80.988100000000003</v>
      </c>
      <c r="AY420">
        <v>86.488100000000003</v>
      </c>
      <c r="AZ420">
        <v>93.011899999999997</v>
      </c>
      <c r="BA420">
        <v>94.273809999999997</v>
      </c>
      <c r="BB420">
        <v>94.369050000000001</v>
      </c>
      <c r="BC420">
        <v>96.845240000000004</v>
      </c>
      <c r="BD420">
        <v>94.845240000000004</v>
      </c>
      <c r="BE420">
        <v>94.047619999999995</v>
      </c>
      <c r="BF420">
        <v>93.047619999999995</v>
      </c>
      <c r="BG420">
        <v>89.845240000000004</v>
      </c>
      <c r="BH420">
        <v>86.380949999999999</v>
      </c>
      <c r="BI420">
        <v>83.726190000000003</v>
      </c>
      <c r="BJ420">
        <v>80.535709999999995</v>
      </c>
      <c r="BK420">
        <v>78.273809999999997</v>
      </c>
      <c r="BL420">
        <v>78.297619999999995</v>
      </c>
      <c r="BM420">
        <v>76.702380000000005</v>
      </c>
      <c r="BN420">
        <v>-0.85412739999999998</v>
      </c>
      <c r="BO420">
        <v>-0.50159039999999999</v>
      </c>
      <c r="BP420">
        <v>-0.50404640000000001</v>
      </c>
      <c r="BQ420">
        <v>5.1152249999999997</v>
      </c>
      <c r="BR420">
        <v>5.558573</v>
      </c>
      <c r="BS420">
        <v>5.3741139999999996</v>
      </c>
      <c r="BT420">
        <v>7.4352559999999999</v>
      </c>
      <c r="BU420">
        <v>4.0695839999999999</v>
      </c>
      <c r="BV420">
        <v>2.1715170000000001</v>
      </c>
      <c r="BW420">
        <v>1.546478</v>
      </c>
      <c r="BX420">
        <v>1.2088220000000001</v>
      </c>
      <c r="BY420">
        <v>-0.74272020000000005</v>
      </c>
      <c r="BZ420">
        <v>1.651E-2</v>
      </c>
      <c r="CA420">
        <v>-0.41788619999999999</v>
      </c>
      <c r="CB420">
        <v>1.674431</v>
      </c>
      <c r="CC420">
        <v>1.8163579999999999</v>
      </c>
      <c r="CD420">
        <v>2.6816270000000002</v>
      </c>
      <c r="CE420">
        <v>4.5184740000000003</v>
      </c>
      <c r="CF420">
        <v>2.0440870000000002</v>
      </c>
      <c r="CG420">
        <v>2.423956</v>
      </c>
      <c r="CH420">
        <v>0.83799670000000004</v>
      </c>
      <c r="CI420">
        <v>-0.92936569999999996</v>
      </c>
      <c r="CJ420">
        <v>-0.75825989999999999</v>
      </c>
      <c r="CK420">
        <v>0.42852709999999999</v>
      </c>
      <c r="CL420">
        <v>6.9366729999999999</v>
      </c>
      <c r="CM420">
        <v>4.6106249999999998</v>
      </c>
      <c r="CN420">
        <v>6.4022610000000002</v>
      </c>
      <c r="CO420">
        <v>17.990169999999999</v>
      </c>
      <c r="CP420">
        <v>40.48874</v>
      </c>
      <c r="CQ420">
        <v>41.921669999999999</v>
      </c>
      <c r="CR420">
        <v>29.25224</v>
      </c>
      <c r="CS420">
        <v>19.38325</v>
      </c>
      <c r="CT420">
        <v>25.138909999999999</v>
      </c>
      <c r="CU420">
        <v>10.38653</v>
      </c>
      <c r="CV420">
        <v>5.0082449999999996</v>
      </c>
      <c r="CW420">
        <v>0.57774809999999999</v>
      </c>
      <c r="CX420">
        <v>4.794378</v>
      </c>
      <c r="CY420">
        <v>24.39941</v>
      </c>
      <c r="CZ420">
        <v>23.00431</v>
      </c>
      <c r="DA420">
        <v>25.349129999999999</v>
      </c>
      <c r="DB420">
        <v>24.010010000000001</v>
      </c>
      <c r="DC420">
        <v>18.500050000000002</v>
      </c>
      <c r="DD420">
        <v>30.253810000000001</v>
      </c>
      <c r="DE420">
        <v>22.460719999999998</v>
      </c>
      <c r="DF420">
        <v>13.114750000000001</v>
      </c>
      <c r="DG420">
        <v>1.614282</v>
      </c>
      <c r="DH420">
        <v>3.1547740000000002</v>
      </c>
      <c r="DI420">
        <v>4.1844520000000003</v>
      </c>
    </row>
    <row r="421" spans="1:113" x14ac:dyDescent="0.25">
      <c r="A421" t="str">
        <f t="shared" si="6"/>
        <v>All_8. Other or unknown_All_All_All_200 kW and above_44080</v>
      </c>
      <c r="B421" t="s">
        <v>155</v>
      </c>
      <c r="C421" t="s">
        <v>177</v>
      </c>
      <c r="D421" t="s">
        <v>2</v>
      </c>
      <c r="E421" t="s">
        <v>44</v>
      </c>
      <c r="F421" t="s">
        <v>2</v>
      </c>
      <c r="G421" t="s">
        <v>2</v>
      </c>
      <c r="H421" t="s">
        <v>2</v>
      </c>
      <c r="I421" t="s">
        <v>39</v>
      </c>
      <c r="J421" s="11">
        <v>44080</v>
      </c>
      <c r="K421">
        <v>15</v>
      </c>
      <c r="L421">
        <v>18</v>
      </c>
      <c r="M421">
        <v>11</v>
      </c>
      <c r="N421">
        <v>0</v>
      </c>
      <c r="O421">
        <v>0</v>
      </c>
      <c r="P421">
        <v>0</v>
      </c>
      <c r="Q421">
        <v>0</v>
      </c>
      <c r="R421">
        <v>88.143029999999996</v>
      </c>
      <c r="S421">
        <v>88.467269999999999</v>
      </c>
      <c r="T421">
        <v>86.612729999999999</v>
      </c>
      <c r="U421">
        <v>85.987880000000004</v>
      </c>
      <c r="V421">
        <v>85.801209999999998</v>
      </c>
      <c r="W421">
        <v>85.727879999999999</v>
      </c>
      <c r="X421">
        <v>87.566059999999993</v>
      </c>
      <c r="Y421">
        <v>88.226669999999999</v>
      </c>
      <c r="Z421">
        <v>96.336359999999999</v>
      </c>
      <c r="AA421">
        <v>110.25149999999999</v>
      </c>
      <c r="AB421">
        <v>122.7752</v>
      </c>
      <c r="AC421">
        <v>129.52850000000001</v>
      </c>
      <c r="AD421">
        <v>128.82480000000001</v>
      </c>
      <c r="AE421">
        <v>122.1576</v>
      </c>
      <c r="AF421">
        <v>130.3091</v>
      </c>
      <c r="AG421">
        <v>129.1618</v>
      </c>
      <c r="AH421">
        <v>124.2218</v>
      </c>
      <c r="AI421">
        <v>114.1721</v>
      </c>
      <c r="AJ421">
        <v>109.5988</v>
      </c>
      <c r="AK421">
        <v>106.4752</v>
      </c>
      <c r="AL421">
        <v>104.7315</v>
      </c>
      <c r="AM421">
        <v>96.14</v>
      </c>
      <c r="AN421">
        <v>90.612120000000004</v>
      </c>
      <c r="AO421">
        <v>90.939390000000003</v>
      </c>
      <c r="AP421">
        <v>76.928600000000003</v>
      </c>
      <c r="AQ421">
        <v>75.369050000000001</v>
      </c>
      <c r="AR421">
        <v>74.202380000000005</v>
      </c>
      <c r="AS421">
        <v>74.464290000000005</v>
      </c>
      <c r="AT421">
        <v>76.023809999999997</v>
      </c>
      <c r="AU421">
        <v>76.023809999999997</v>
      </c>
      <c r="AV421">
        <v>76.880949999999999</v>
      </c>
      <c r="AW421">
        <v>84.964290000000005</v>
      </c>
      <c r="AX421">
        <v>89.488100000000003</v>
      </c>
      <c r="AY421">
        <v>94.154759999999996</v>
      </c>
      <c r="AZ421">
        <v>99.535709999999995</v>
      </c>
      <c r="BA421">
        <v>101.869</v>
      </c>
      <c r="BB421">
        <v>102.6429</v>
      </c>
      <c r="BC421">
        <v>102.97620000000001</v>
      </c>
      <c r="BD421">
        <v>102.1429</v>
      </c>
      <c r="BE421">
        <v>98.773809999999997</v>
      </c>
      <c r="BF421">
        <v>94.238100000000003</v>
      </c>
      <c r="BG421">
        <v>90.071430000000007</v>
      </c>
      <c r="BH421">
        <v>82.523809999999997</v>
      </c>
      <c r="BI421">
        <v>78.5</v>
      </c>
      <c r="BJ421">
        <v>76.595240000000004</v>
      </c>
      <c r="BK421">
        <v>75.964290000000005</v>
      </c>
      <c r="BL421">
        <v>74.869050000000001</v>
      </c>
      <c r="BM421">
        <v>73.607150000000004</v>
      </c>
      <c r="BN421">
        <v>-5.1958299999999999E-2</v>
      </c>
      <c r="BO421">
        <v>0.17216210000000001</v>
      </c>
      <c r="BP421">
        <v>0.42895440000000001</v>
      </c>
      <c r="BQ421">
        <v>-0.53030120000000003</v>
      </c>
      <c r="BR421">
        <v>-2.076775</v>
      </c>
      <c r="BS421">
        <v>4.0856529999999998</v>
      </c>
      <c r="BT421">
        <v>0.27055639999999997</v>
      </c>
      <c r="BU421">
        <v>4.1852929999999997</v>
      </c>
      <c r="BV421">
        <v>5.7063379999999997</v>
      </c>
      <c r="BW421">
        <v>6.6328899999999997</v>
      </c>
      <c r="BX421">
        <v>3.1801870000000001</v>
      </c>
      <c r="BY421">
        <v>-2.5332599999999998</v>
      </c>
      <c r="BZ421">
        <v>9.5468700000000004E-2</v>
      </c>
      <c r="CA421">
        <v>1.7142059999999999</v>
      </c>
      <c r="CB421">
        <v>-3.4683199999999997E-2</v>
      </c>
      <c r="CC421">
        <v>-0.38909630000000001</v>
      </c>
      <c r="CD421">
        <v>0.72442209999999996</v>
      </c>
      <c r="CE421">
        <v>3.06067</v>
      </c>
      <c r="CF421">
        <v>0.40914499999999998</v>
      </c>
      <c r="CG421">
        <v>0.83520300000000003</v>
      </c>
      <c r="CH421">
        <v>-0.72454419999999997</v>
      </c>
      <c r="CI421">
        <v>0.29332730000000001</v>
      </c>
      <c r="CJ421">
        <v>0.28538790000000003</v>
      </c>
      <c r="CK421">
        <v>-5.5752799999999998E-2</v>
      </c>
      <c r="CL421">
        <v>10.442869999999999</v>
      </c>
      <c r="CM421">
        <v>8.9461539999999999</v>
      </c>
      <c r="CN421">
        <v>12.25238</v>
      </c>
      <c r="CO421">
        <v>29.567119999999999</v>
      </c>
      <c r="CP421">
        <v>65.263750000000002</v>
      </c>
      <c r="CQ421">
        <v>52.173929999999999</v>
      </c>
      <c r="CR421">
        <v>67.047529999999995</v>
      </c>
      <c r="CS421">
        <v>44.85568</v>
      </c>
      <c r="CT421">
        <v>37.14235</v>
      </c>
      <c r="CU421" s="25">
        <v>25.547989999999999</v>
      </c>
      <c r="CV421" s="25">
        <v>6.238048</v>
      </c>
      <c r="CW421" s="25">
        <v>1.407211</v>
      </c>
      <c r="CX421" s="25">
        <v>6.6526350000000001</v>
      </c>
      <c r="CY421" s="25">
        <v>30.031110000000002</v>
      </c>
      <c r="CZ421">
        <v>26.2972</v>
      </c>
      <c r="DA421">
        <v>22.91319</v>
      </c>
      <c r="DB421">
        <v>21.354430000000001</v>
      </c>
      <c r="DC421">
        <v>23.34374</v>
      </c>
      <c r="DD421">
        <v>35.86788</v>
      </c>
      <c r="DE421">
        <v>25.43939</v>
      </c>
      <c r="DF421">
        <v>11.735060000000001</v>
      </c>
      <c r="DG421" s="25">
        <v>1.072084</v>
      </c>
      <c r="DH421" s="25">
        <v>2.728885</v>
      </c>
      <c r="DI421">
        <v>2.1771639999999999</v>
      </c>
    </row>
    <row r="422" spans="1:113" x14ac:dyDescent="0.25">
      <c r="A422" t="str">
        <f t="shared" si="6"/>
        <v>All_8. Other or unknown_All_All_All_200 kW and above_44081</v>
      </c>
      <c r="B422" t="s">
        <v>155</v>
      </c>
      <c r="C422" t="s">
        <v>177</v>
      </c>
      <c r="D422" t="s">
        <v>2</v>
      </c>
      <c r="E422" t="s">
        <v>44</v>
      </c>
      <c r="F422" t="s">
        <v>2</v>
      </c>
      <c r="G422" t="s">
        <v>2</v>
      </c>
      <c r="H422" t="s">
        <v>2</v>
      </c>
      <c r="I422" t="s">
        <v>39</v>
      </c>
      <c r="J422" s="11">
        <v>44081</v>
      </c>
      <c r="K422">
        <v>15</v>
      </c>
      <c r="L422">
        <v>18</v>
      </c>
      <c r="M422">
        <v>11</v>
      </c>
      <c r="N422">
        <v>0</v>
      </c>
      <c r="O422">
        <v>0</v>
      </c>
      <c r="P422">
        <v>0</v>
      </c>
      <c r="Q422">
        <v>0</v>
      </c>
      <c r="R422">
        <v>89.821820000000002</v>
      </c>
      <c r="S422">
        <v>87.889089999999996</v>
      </c>
      <c r="T422">
        <v>86.764849999999996</v>
      </c>
      <c r="U422">
        <v>86.439390000000003</v>
      </c>
      <c r="V422">
        <v>86.275760000000005</v>
      </c>
      <c r="W422">
        <v>86.832120000000003</v>
      </c>
      <c r="X422">
        <v>90.755759999999995</v>
      </c>
      <c r="Y422">
        <v>90.553939999999997</v>
      </c>
      <c r="Z422">
        <v>96.513329999999996</v>
      </c>
      <c r="AA422">
        <v>100.25879999999999</v>
      </c>
      <c r="AB422">
        <v>103.67449999999999</v>
      </c>
      <c r="AC422">
        <v>106.77330000000001</v>
      </c>
      <c r="AD422">
        <v>109.67449999999999</v>
      </c>
      <c r="AE422">
        <v>109.79389999999999</v>
      </c>
      <c r="AF422">
        <v>110.7321</v>
      </c>
      <c r="AG422">
        <v>111.0261</v>
      </c>
      <c r="AH422">
        <v>110.24</v>
      </c>
      <c r="AI422">
        <v>106.8836</v>
      </c>
      <c r="AJ422">
        <v>100.67149999999999</v>
      </c>
      <c r="AK422">
        <v>99.87576</v>
      </c>
      <c r="AL422">
        <v>96.909700000000001</v>
      </c>
      <c r="AM422">
        <v>94.703029999999998</v>
      </c>
      <c r="AN422">
        <v>87.141210000000001</v>
      </c>
      <c r="AO422">
        <v>84.964849999999998</v>
      </c>
      <c r="AP422">
        <v>72.511899999999997</v>
      </c>
      <c r="AQ422">
        <v>71.940479999999994</v>
      </c>
      <c r="AR422">
        <v>71.011899999999997</v>
      </c>
      <c r="AS422">
        <v>70.940479999999994</v>
      </c>
      <c r="AT422">
        <v>69.511899999999997</v>
      </c>
      <c r="AU422">
        <v>69.5</v>
      </c>
      <c r="AV422">
        <v>68.5</v>
      </c>
      <c r="AW422">
        <v>71.392849999999996</v>
      </c>
      <c r="AX422">
        <v>71.559520000000006</v>
      </c>
      <c r="AY422">
        <v>74.452380000000005</v>
      </c>
      <c r="AZ422">
        <v>77.619050000000001</v>
      </c>
      <c r="BA422">
        <v>78.285709999999995</v>
      </c>
      <c r="BB422">
        <v>78.845240000000004</v>
      </c>
      <c r="BC422">
        <v>78.285709999999995</v>
      </c>
      <c r="BD422">
        <v>79.380949999999999</v>
      </c>
      <c r="BE422">
        <v>78.285709999999995</v>
      </c>
      <c r="BF422">
        <v>77.023809999999997</v>
      </c>
      <c r="BG422">
        <v>74.928569999999993</v>
      </c>
      <c r="BH422">
        <v>73.369050000000001</v>
      </c>
      <c r="BI422">
        <v>72.738100000000003</v>
      </c>
      <c r="BJ422">
        <v>72.071430000000007</v>
      </c>
      <c r="BK422">
        <v>72.369050000000001</v>
      </c>
      <c r="BL422">
        <v>72.369050000000001</v>
      </c>
      <c r="BM422">
        <v>72.369050000000001</v>
      </c>
      <c r="BN422">
        <v>0.68464800000000003</v>
      </c>
      <c r="BO422">
        <v>-0.67196029999999995</v>
      </c>
      <c r="BP422">
        <v>-0.172984</v>
      </c>
      <c r="BQ422">
        <v>3.8635269999999999</v>
      </c>
      <c r="BR422">
        <v>2.9694289999999999</v>
      </c>
      <c r="BS422">
        <v>-0.60942700000000005</v>
      </c>
      <c r="BT422">
        <v>-2.1161539999999999</v>
      </c>
      <c r="BU422">
        <v>-5.5217689999999999</v>
      </c>
      <c r="BV422">
        <v>-5.7227620000000003</v>
      </c>
      <c r="BW422">
        <v>-1.7588010000000001</v>
      </c>
      <c r="BX422">
        <v>1.0892850000000001</v>
      </c>
      <c r="BY422">
        <v>-0.50381889999999996</v>
      </c>
      <c r="BZ422">
        <v>-4.6080799999999998E-2</v>
      </c>
      <c r="CA422">
        <v>0.69877350000000005</v>
      </c>
      <c r="CB422">
        <v>4.0963719999999997</v>
      </c>
      <c r="CC422">
        <v>6.8167980000000004</v>
      </c>
      <c r="CD422">
        <v>2.251706</v>
      </c>
      <c r="CE422">
        <v>0.74224299999999999</v>
      </c>
      <c r="CF422">
        <v>1.0243150000000001</v>
      </c>
      <c r="CG422">
        <v>2.5677430000000001</v>
      </c>
      <c r="CH422">
        <v>-7.1126099999999998E-2</v>
      </c>
      <c r="CI422">
        <v>9.8543999999999993E-3</v>
      </c>
      <c r="CJ422">
        <v>0.4405809</v>
      </c>
      <c r="CK422">
        <v>-0.1863389</v>
      </c>
      <c r="CL422">
        <v>19.930800000000001</v>
      </c>
      <c r="CM422">
        <v>20.221270000000001</v>
      </c>
      <c r="CN422">
        <v>24.802720000000001</v>
      </c>
      <c r="CO422">
        <v>40.247790000000002</v>
      </c>
      <c r="CP422">
        <v>68.849299999999999</v>
      </c>
      <c r="CQ422">
        <v>59.702289999999998</v>
      </c>
      <c r="CR422">
        <v>45.102580000000003</v>
      </c>
      <c r="CS422">
        <v>42.603059999999999</v>
      </c>
      <c r="CT422">
        <v>25.153870000000001</v>
      </c>
      <c r="CU422" s="25">
        <v>8.3644780000000001</v>
      </c>
      <c r="CV422" s="25">
        <v>2.836646</v>
      </c>
      <c r="CW422" s="25">
        <v>2.1340659999999998</v>
      </c>
      <c r="CX422" s="25">
        <v>3.7200549999999999</v>
      </c>
      <c r="CY422" s="25">
        <v>9.4050829999999994</v>
      </c>
      <c r="CZ422">
        <v>8.1399369999999998</v>
      </c>
      <c r="DA422">
        <v>9.6270640000000007</v>
      </c>
      <c r="DB422">
        <v>11.340820000000001</v>
      </c>
      <c r="DC422">
        <v>6.6227900000000002</v>
      </c>
      <c r="DD422">
        <v>25.116320000000002</v>
      </c>
      <c r="DE422">
        <v>18.566549999999999</v>
      </c>
      <c r="DF422">
        <v>11.6492</v>
      </c>
      <c r="DG422" s="25">
        <v>1.4819599999999999</v>
      </c>
      <c r="DH422" s="25">
        <v>2.5114209999999999</v>
      </c>
      <c r="DI422">
        <v>3.7284419999999998</v>
      </c>
    </row>
    <row r="423" spans="1:113" x14ac:dyDescent="0.25">
      <c r="A423" t="str">
        <f t="shared" si="6"/>
        <v>All_8. Other or unknown_All_All_All_200 kW and above_44104</v>
      </c>
      <c r="B423" t="s">
        <v>155</v>
      </c>
      <c r="C423" t="s">
        <v>177</v>
      </c>
      <c r="D423" t="s">
        <v>2</v>
      </c>
      <c r="E423" t="s">
        <v>44</v>
      </c>
      <c r="F423" t="s">
        <v>2</v>
      </c>
      <c r="G423" t="s">
        <v>2</v>
      </c>
      <c r="H423" t="s">
        <v>2</v>
      </c>
      <c r="I423" t="s">
        <v>39</v>
      </c>
      <c r="J423" s="11">
        <v>44104</v>
      </c>
      <c r="K423">
        <v>15</v>
      </c>
      <c r="L423">
        <v>18</v>
      </c>
      <c r="M423">
        <v>13</v>
      </c>
      <c r="N423">
        <v>0</v>
      </c>
      <c r="O423">
        <v>0</v>
      </c>
      <c r="P423">
        <v>0</v>
      </c>
      <c r="Q423">
        <v>0</v>
      </c>
      <c r="R423">
        <v>86.001540000000006</v>
      </c>
      <c r="S423">
        <v>85.367689999999996</v>
      </c>
      <c r="T423">
        <v>84.498459999999994</v>
      </c>
      <c r="U423">
        <v>96.984620000000007</v>
      </c>
      <c r="V423">
        <v>99.590770000000006</v>
      </c>
      <c r="W423">
        <v>107.5508</v>
      </c>
      <c r="X423">
        <v>124.47539999999999</v>
      </c>
      <c r="Y423">
        <v>137.12459999999999</v>
      </c>
      <c r="Z423">
        <v>146.6508</v>
      </c>
      <c r="AA423">
        <v>163.1523</v>
      </c>
      <c r="AB423">
        <v>175.91229999999999</v>
      </c>
      <c r="AC423">
        <v>180.94149999999999</v>
      </c>
      <c r="AD423">
        <v>178.8169</v>
      </c>
      <c r="AE423">
        <v>183.6508</v>
      </c>
      <c r="AF423">
        <v>181.99850000000001</v>
      </c>
      <c r="AG423">
        <v>175.69380000000001</v>
      </c>
      <c r="AH423">
        <v>168.57689999999999</v>
      </c>
      <c r="AI423">
        <v>159.96459999999999</v>
      </c>
      <c r="AJ423">
        <v>127.86</v>
      </c>
      <c r="AK423">
        <v>120.5692</v>
      </c>
      <c r="AL423">
        <v>116.0877</v>
      </c>
      <c r="AM423">
        <v>107.4092</v>
      </c>
      <c r="AN423">
        <v>95.504620000000003</v>
      </c>
      <c r="AO423">
        <v>90.904619999999994</v>
      </c>
      <c r="AP423">
        <v>67.011899999999997</v>
      </c>
      <c r="AQ423">
        <v>67.642849999999996</v>
      </c>
      <c r="AR423">
        <v>67.214290000000005</v>
      </c>
      <c r="AS423">
        <v>69.333330000000004</v>
      </c>
      <c r="AT423">
        <v>70.833330000000004</v>
      </c>
      <c r="AU423">
        <v>71.964290000000005</v>
      </c>
      <c r="AV423">
        <v>72.75</v>
      </c>
      <c r="AW423">
        <v>78.214290000000005</v>
      </c>
      <c r="AX423">
        <v>84.714290000000005</v>
      </c>
      <c r="AY423">
        <v>88.273809999999997</v>
      </c>
      <c r="AZ423">
        <v>93.583330000000004</v>
      </c>
      <c r="BA423">
        <v>95.309520000000006</v>
      </c>
      <c r="BB423">
        <v>94.976190000000003</v>
      </c>
      <c r="BC423">
        <v>93.547619999999995</v>
      </c>
      <c r="BD423">
        <v>92.928569999999993</v>
      </c>
      <c r="BE423">
        <v>96.130949999999999</v>
      </c>
      <c r="BF423">
        <v>95.119050000000001</v>
      </c>
      <c r="BG423">
        <v>86.654759999999996</v>
      </c>
      <c r="BH423">
        <v>82.571430000000007</v>
      </c>
      <c r="BI423">
        <v>80.738100000000003</v>
      </c>
      <c r="BJ423">
        <v>76.583330000000004</v>
      </c>
      <c r="BK423">
        <v>76.25</v>
      </c>
      <c r="BL423">
        <v>74.238100000000003</v>
      </c>
      <c r="BM423">
        <v>74.202380000000005</v>
      </c>
      <c r="BN423">
        <v>-0.33616990000000002</v>
      </c>
      <c r="BO423">
        <v>-0.84288669999999999</v>
      </c>
      <c r="BP423">
        <v>-0.6570317</v>
      </c>
      <c r="BQ423">
        <v>7.3943770000000004</v>
      </c>
      <c r="BR423">
        <v>6.0817920000000001</v>
      </c>
      <c r="BS423">
        <v>5.3528079999999996</v>
      </c>
      <c r="BT423">
        <v>7.4267830000000004</v>
      </c>
      <c r="BU423">
        <v>3.8790749999999998</v>
      </c>
      <c r="BV423">
        <v>3.7032409999999998</v>
      </c>
      <c r="BW423">
        <v>1.9854000000000001</v>
      </c>
      <c r="BX423">
        <v>1.293566</v>
      </c>
      <c r="BY423">
        <v>-0.92436569999999996</v>
      </c>
      <c r="BZ423">
        <v>0.1054605</v>
      </c>
      <c r="CA423">
        <v>-0.33047840000000001</v>
      </c>
      <c r="CB423">
        <v>2.008327</v>
      </c>
      <c r="CC423">
        <v>1.2334670000000001</v>
      </c>
      <c r="CD423">
        <v>2.5120019999999998</v>
      </c>
      <c r="CE423">
        <v>4.0249759999999997</v>
      </c>
      <c r="CF423">
        <v>2.892493</v>
      </c>
      <c r="CG423">
        <v>3.6459090000000001</v>
      </c>
      <c r="CH423">
        <v>1.5426789999999999</v>
      </c>
      <c r="CI423">
        <v>-0.84594899999999995</v>
      </c>
      <c r="CJ423">
        <v>-0.70338259999999997</v>
      </c>
      <c r="CK423">
        <v>8.9198999999999997E-3</v>
      </c>
      <c r="CL423">
        <v>5.8152559999999998</v>
      </c>
      <c r="CM423">
        <v>4.7251060000000003</v>
      </c>
      <c r="CN423">
        <v>6.1016820000000003</v>
      </c>
      <c r="CO423">
        <v>11.709759999999999</v>
      </c>
      <c r="CP423">
        <v>17.73348</v>
      </c>
      <c r="CQ423">
        <v>19.840070000000001</v>
      </c>
      <c r="CR423">
        <v>10.882210000000001</v>
      </c>
      <c r="CS423">
        <v>20.08803</v>
      </c>
      <c r="CT423">
        <v>20.226610000000001</v>
      </c>
      <c r="CU423">
        <v>9.5572759999999999</v>
      </c>
      <c r="CV423" s="25">
        <v>3.2911920000000001</v>
      </c>
      <c r="CW423" s="25">
        <v>0.52065490000000003</v>
      </c>
      <c r="CX423" s="25">
        <v>2.623189</v>
      </c>
      <c r="CY423">
        <v>6.6756209999999996</v>
      </c>
      <c r="CZ423">
        <v>5.5640850000000004</v>
      </c>
      <c r="DA423">
        <v>8.9284549999999996</v>
      </c>
      <c r="DB423">
        <v>9.8493390000000005</v>
      </c>
      <c r="DC423">
        <v>5.2366970000000004</v>
      </c>
      <c r="DD423">
        <v>6.7543819999999997</v>
      </c>
      <c r="DE423">
        <v>5.241619</v>
      </c>
      <c r="DF423">
        <v>2.9620009999999999</v>
      </c>
      <c r="DG423">
        <v>2.8163339999999999</v>
      </c>
      <c r="DH423">
        <v>1.5430630000000001</v>
      </c>
      <c r="DI423">
        <v>2.6693920000000002</v>
      </c>
    </row>
    <row r="424" spans="1:113" x14ac:dyDescent="0.25">
      <c r="A424" t="str">
        <f t="shared" si="6"/>
        <v>All_8. Other or unknown_All_All_All_200 kW and above_44105</v>
      </c>
      <c r="B424" t="s">
        <v>155</v>
      </c>
      <c r="C424" t="s">
        <v>177</v>
      </c>
      <c r="D424" t="s">
        <v>2</v>
      </c>
      <c r="E424" t="s">
        <v>44</v>
      </c>
      <c r="F424" t="s">
        <v>2</v>
      </c>
      <c r="G424" t="s">
        <v>2</v>
      </c>
      <c r="H424" t="s">
        <v>2</v>
      </c>
      <c r="I424" t="s">
        <v>39</v>
      </c>
      <c r="J424" s="11">
        <v>44105</v>
      </c>
      <c r="K424">
        <v>15</v>
      </c>
      <c r="L424">
        <v>18</v>
      </c>
      <c r="M424">
        <v>13</v>
      </c>
      <c r="N424">
        <v>0</v>
      </c>
      <c r="O424">
        <v>0</v>
      </c>
      <c r="P424">
        <v>0</v>
      </c>
      <c r="Q424">
        <v>0</v>
      </c>
      <c r="R424">
        <v>89.307689999999994</v>
      </c>
      <c r="S424">
        <v>85.227689999999996</v>
      </c>
      <c r="T424">
        <v>85.836920000000006</v>
      </c>
      <c r="U424">
        <v>94.338459999999998</v>
      </c>
      <c r="V424">
        <v>102.08150000000001</v>
      </c>
      <c r="W424">
        <v>109.5877</v>
      </c>
      <c r="X424">
        <v>123.96769999999999</v>
      </c>
      <c r="Y424">
        <v>138.05690000000001</v>
      </c>
      <c r="Z424">
        <v>149.04</v>
      </c>
      <c r="AA424">
        <v>159.52000000000001</v>
      </c>
      <c r="AB424">
        <v>174.33690000000001</v>
      </c>
      <c r="AC424">
        <v>179.6677</v>
      </c>
      <c r="AD424">
        <v>179.5308</v>
      </c>
      <c r="AE424">
        <v>177.48310000000001</v>
      </c>
      <c r="AF424">
        <v>176.1508</v>
      </c>
      <c r="AG424">
        <v>174.10149999999999</v>
      </c>
      <c r="AH424">
        <v>171.35230000000001</v>
      </c>
      <c r="AI424">
        <v>158.14619999999999</v>
      </c>
      <c r="AJ424">
        <v>131.80770000000001</v>
      </c>
      <c r="AK424">
        <v>119.72</v>
      </c>
      <c r="AL424">
        <v>113.50149999999999</v>
      </c>
      <c r="AM424">
        <v>104.3785</v>
      </c>
      <c r="AN424">
        <v>94.147689999999997</v>
      </c>
      <c r="AO424">
        <v>89.913849999999996</v>
      </c>
      <c r="AP424">
        <v>74.226200000000006</v>
      </c>
      <c r="AQ424">
        <v>73.464290000000005</v>
      </c>
      <c r="AR424">
        <v>72.297619999999995</v>
      </c>
      <c r="AS424">
        <v>71</v>
      </c>
      <c r="AT424">
        <v>69.333330000000004</v>
      </c>
      <c r="AU424">
        <v>69.595240000000004</v>
      </c>
      <c r="AV424">
        <v>69.130949999999999</v>
      </c>
      <c r="AW424">
        <v>76.714290000000005</v>
      </c>
      <c r="AX424">
        <v>84.345240000000004</v>
      </c>
      <c r="AY424">
        <v>91.416669999999996</v>
      </c>
      <c r="AZ424">
        <v>95.619050000000001</v>
      </c>
      <c r="BA424">
        <v>97.321430000000007</v>
      </c>
      <c r="BB424">
        <v>98.821430000000007</v>
      </c>
      <c r="BC424">
        <v>98.285709999999995</v>
      </c>
      <c r="BD424">
        <v>94.988100000000003</v>
      </c>
      <c r="BE424">
        <v>93.321430000000007</v>
      </c>
      <c r="BF424">
        <v>91.130949999999999</v>
      </c>
      <c r="BG424">
        <v>86.357150000000004</v>
      </c>
      <c r="BH424">
        <v>80.035709999999995</v>
      </c>
      <c r="BI424">
        <v>76.642849999999996</v>
      </c>
      <c r="BJ424">
        <v>74.285709999999995</v>
      </c>
      <c r="BK424">
        <v>73.952380000000005</v>
      </c>
      <c r="BL424">
        <v>71.678569999999993</v>
      </c>
      <c r="BM424">
        <v>69.916669999999996</v>
      </c>
      <c r="BN424">
        <v>-1.067242</v>
      </c>
      <c r="BO424">
        <v>-4.9265900000000001E-2</v>
      </c>
      <c r="BP424">
        <v>-3.29126E-2</v>
      </c>
      <c r="BQ424">
        <v>6.2078249999999997</v>
      </c>
      <c r="BR424">
        <v>6.7429300000000003</v>
      </c>
      <c r="BS424">
        <v>4.0211569999999996</v>
      </c>
      <c r="BT424">
        <v>6.2727680000000001</v>
      </c>
      <c r="BU424">
        <v>2.7800600000000002</v>
      </c>
      <c r="BV424">
        <v>3.446034</v>
      </c>
      <c r="BW424">
        <v>3.369526</v>
      </c>
      <c r="BX424">
        <v>1.4939849999999999</v>
      </c>
      <c r="BY424">
        <v>-1.1064179999999999</v>
      </c>
      <c r="BZ424">
        <v>0.12937219999999999</v>
      </c>
      <c r="CA424">
        <v>-0.12900249999999999</v>
      </c>
      <c r="CB424">
        <v>1.6272580000000001</v>
      </c>
      <c r="CC424">
        <v>2.252742</v>
      </c>
      <c r="CD424">
        <v>2.8702009999999998</v>
      </c>
      <c r="CE424">
        <v>3.9884230000000001</v>
      </c>
      <c r="CF424">
        <v>3.0683690000000001</v>
      </c>
      <c r="CG424">
        <v>4.9266430000000003</v>
      </c>
      <c r="CH424">
        <v>1.881413</v>
      </c>
      <c r="CI424">
        <v>-1.032268</v>
      </c>
      <c r="CJ424">
        <v>-0.57206670000000004</v>
      </c>
      <c r="CK424">
        <v>-0.2479759</v>
      </c>
      <c r="CL424">
        <v>6.4326739999999996</v>
      </c>
      <c r="CM424">
        <v>4.3677999999999999</v>
      </c>
      <c r="CN424">
        <v>7.9568539999999999</v>
      </c>
      <c r="CO424">
        <v>15.36857</v>
      </c>
      <c r="CP424">
        <v>24.26811</v>
      </c>
      <c r="CQ424">
        <v>19.88165</v>
      </c>
      <c r="CR424">
        <v>14.677949999999999</v>
      </c>
      <c r="CS424">
        <v>16.698160000000001</v>
      </c>
      <c r="CT424">
        <v>20.510929999999998</v>
      </c>
      <c r="CU424">
        <v>12.84714</v>
      </c>
      <c r="CV424" s="25">
        <v>3.8772859999999998</v>
      </c>
      <c r="CW424" s="25">
        <v>0.69843860000000002</v>
      </c>
      <c r="CX424" s="25">
        <v>3.4317250000000001</v>
      </c>
      <c r="CY424">
        <v>9.3968249999999998</v>
      </c>
      <c r="CZ424">
        <v>7.791944</v>
      </c>
      <c r="DA424">
        <v>7.7230829999999999</v>
      </c>
      <c r="DB424">
        <v>7.28301</v>
      </c>
      <c r="DC424">
        <v>3.7436229999999999</v>
      </c>
      <c r="DD424">
        <v>9.4169129999999992</v>
      </c>
      <c r="DE424">
        <v>5.7293779999999996</v>
      </c>
      <c r="DF424">
        <v>2.9825520000000001</v>
      </c>
      <c r="DG424">
        <v>3.066351</v>
      </c>
      <c r="DH424">
        <v>1.653583</v>
      </c>
      <c r="DI424">
        <v>3.372436</v>
      </c>
    </row>
    <row r="425" spans="1:113" x14ac:dyDescent="0.25">
      <c r="A425" t="str">
        <f t="shared" si="6"/>
        <v>All_All_All_All_All_0 to 199.99 kW_44060</v>
      </c>
      <c r="B425" t="s">
        <v>155</v>
      </c>
      <c r="C425" t="s">
        <v>220</v>
      </c>
      <c r="D425" t="s">
        <v>2</v>
      </c>
      <c r="E425" t="s">
        <v>2</v>
      </c>
      <c r="F425" t="s">
        <v>2</v>
      </c>
      <c r="G425" t="s">
        <v>2</v>
      </c>
      <c r="H425" t="s">
        <v>2</v>
      </c>
      <c r="I425" t="s">
        <v>212</v>
      </c>
      <c r="J425" s="11">
        <v>44060</v>
      </c>
      <c r="K425">
        <v>15</v>
      </c>
      <c r="L425">
        <v>18</v>
      </c>
      <c r="M425">
        <v>12168</v>
      </c>
      <c r="N425">
        <v>0</v>
      </c>
      <c r="O425">
        <v>0</v>
      </c>
      <c r="P425">
        <v>0</v>
      </c>
      <c r="Q425">
        <v>0</v>
      </c>
      <c r="R425">
        <v>14.87077</v>
      </c>
      <c r="S425">
        <v>14.49574</v>
      </c>
      <c r="T425">
        <v>14.320410000000001</v>
      </c>
      <c r="U425">
        <v>14.37763</v>
      </c>
      <c r="V425">
        <v>14.95711</v>
      </c>
      <c r="W425">
        <v>16.650480000000002</v>
      </c>
      <c r="X425">
        <v>19.151730000000001</v>
      </c>
      <c r="Y425">
        <v>21.46048</v>
      </c>
      <c r="Z425">
        <v>23.70224</v>
      </c>
      <c r="AA425">
        <v>25.151039999999998</v>
      </c>
      <c r="AB425">
        <v>26.27797</v>
      </c>
      <c r="AC425">
        <v>27.668369999999999</v>
      </c>
      <c r="AD425">
        <v>28.267659999999999</v>
      </c>
      <c r="AE425">
        <v>28.820509999999999</v>
      </c>
      <c r="AF425">
        <v>28.851369999999999</v>
      </c>
      <c r="AG425">
        <v>28.358969999999999</v>
      </c>
      <c r="AH425">
        <v>27.226890000000001</v>
      </c>
      <c r="AI425">
        <v>25.435020000000002</v>
      </c>
      <c r="AJ425">
        <v>22.992039999999999</v>
      </c>
      <c r="AK425">
        <v>21.68683</v>
      </c>
      <c r="AL425">
        <v>20.583220000000001</v>
      </c>
      <c r="AM425">
        <v>18.99155</v>
      </c>
      <c r="AN425">
        <v>17.33287</v>
      </c>
      <c r="AO425">
        <v>16.073160000000001</v>
      </c>
      <c r="AP425">
        <v>71.723399999999998</v>
      </c>
      <c r="AQ425">
        <v>71.190899999999999</v>
      </c>
      <c r="AR425">
        <v>70.169979999999995</v>
      </c>
      <c r="AS425">
        <v>70.219470000000001</v>
      </c>
      <c r="AT425">
        <v>70.805149999999998</v>
      </c>
      <c r="AU425">
        <v>71.745909999999995</v>
      </c>
      <c r="AV425">
        <v>72.414199999999994</v>
      </c>
      <c r="AW425">
        <v>74.380849999999995</v>
      </c>
      <c r="AX425">
        <v>75.982699999999994</v>
      </c>
      <c r="AY425">
        <v>77.68777</v>
      </c>
      <c r="AZ425">
        <v>81.732020000000006</v>
      </c>
      <c r="BA425">
        <v>85.532169999999994</v>
      </c>
      <c r="BB425">
        <v>86.573970000000003</v>
      </c>
      <c r="BC425">
        <v>87.848749999999995</v>
      </c>
      <c r="BD425">
        <v>89.356089999999995</v>
      </c>
      <c r="BE425">
        <v>88.275400000000005</v>
      </c>
      <c r="BF425">
        <v>86.194469999999995</v>
      </c>
      <c r="BG425">
        <v>84.327719999999999</v>
      </c>
      <c r="BH425">
        <v>79.808160000000001</v>
      </c>
      <c r="BI425">
        <v>76.116969999999995</v>
      </c>
      <c r="BJ425">
        <v>74.350750000000005</v>
      </c>
      <c r="BK425">
        <v>73.337540000000004</v>
      </c>
      <c r="BL425">
        <v>72.821830000000006</v>
      </c>
      <c r="BM425">
        <v>72.370900000000006</v>
      </c>
      <c r="BN425">
        <v>-0.34670469999999998</v>
      </c>
      <c r="BO425">
        <v>-0.29216930000000002</v>
      </c>
      <c r="BP425">
        <v>-0.27019919999999997</v>
      </c>
      <c r="BQ425">
        <v>-0.27243650000000003</v>
      </c>
      <c r="BR425">
        <v>-0.22836980000000001</v>
      </c>
      <c r="BS425">
        <v>-0.12488009999999999</v>
      </c>
      <c r="BT425">
        <v>8.5853899999999997E-2</v>
      </c>
      <c r="BU425">
        <v>-9.5942799999999995E-2</v>
      </c>
      <c r="BV425">
        <v>-0.34755779999999997</v>
      </c>
      <c r="BW425">
        <v>-0.23490220000000001</v>
      </c>
      <c r="BX425">
        <v>-5.6210000000000001E-3</v>
      </c>
      <c r="BY425">
        <v>-7.6512999999999998E-3</v>
      </c>
      <c r="BZ425">
        <v>7.5182499999999999E-2</v>
      </c>
      <c r="CA425">
        <v>0.136599</v>
      </c>
      <c r="CB425">
        <v>0.17882319999999999</v>
      </c>
      <c r="CC425">
        <v>3.5760599999999997E-2</v>
      </c>
      <c r="CD425">
        <v>-0.1185331</v>
      </c>
      <c r="CE425">
        <v>-0.2237913</v>
      </c>
      <c r="CF425">
        <v>-0.2417801</v>
      </c>
      <c r="CG425">
        <v>-0.36699579999999998</v>
      </c>
      <c r="CH425">
        <v>-0.44125829999999999</v>
      </c>
      <c r="CI425">
        <v>-0.44120120000000002</v>
      </c>
      <c r="CJ425">
        <v>-0.47940690000000002</v>
      </c>
      <c r="CK425">
        <v>-0.48246660000000002</v>
      </c>
      <c r="CL425">
        <v>1.4438999999999999E-3</v>
      </c>
      <c r="CM425">
        <v>1.3188E-3</v>
      </c>
      <c r="CN425">
        <v>1.3059E-3</v>
      </c>
      <c r="CO425">
        <v>1.3905E-3</v>
      </c>
      <c r="CP425">
        <v>1.5374E-3</v>
      </c>
      <c r="CQ425">
        <v>1.7351000000000001E-3</v>
      </c>
      <c r="CR425">
        <v>1.7727000000000001E-3</v>
      </c>
      <c r="CS425">
        <v>1.6176999999999999E-3</v>
      </c>
      <c r="CT425">
        <v>1.4028000000000001E-3</v>
      </c>
      <c r="CU425">
        <v>8.8060000000000005E-4</v>
      </c>
      <c r="CV425" s="25">
        <v>3.3980000000000002E-4</v>
      </c>
      <c r="CW425" s="25">
        <v>1.4139999999999999E-4</v>
      </c>
      <c r="CX425" s="25">
        <v>2.6469999999999998E-4</v>
      </c>
      <c r="CY425">
        <v>7.1089999999999999E-4</v>
      </c>
      <c r="CZ425">
        <v>1.2396E-3</v>
      </c>
      <c r="DA425">
        <v>1.5984E-3</v>
      </c>
      <c r="DB425">
        <v>1.8871000000000001E-3</v>
      </c>
      <c r="DC425">
        <v>2.1930000000000001E-3</v>
      </c>
      <c r="DD425">
        <v>2.4450000000000001E-3</v>
      </c>
      <c r="DE425">
        <v>2.2872000000000001E-3</v>
      </c>
      <c r="DF425">
        <v>1.9731000000000002E-3</v>
      </c>
      <c r="DG425">
        <v>1.555E-3</v>
      </c>
      <c r="DH425">
        <v>1.4112E-3</v>
      </c>
      <c r="DI425">
        <v>1.3171999999999999E-3</v>
      </c>
    </row>
    <row r="426" spans="1:113" x14ac:dyDescent="0.25">
      <c r="A426" t="str">
        <f t="shared" si="6"/>
        <v>All_All_All_All_All_0 to 199.99 kW_44061</v>
      </c>
      <c r="B426" t="s">
        <v>155</v>
      </c>
      <c r="C426" t="s">
        <v>220</v>
      </c>
      <c r="D426" t="s">
        <v>2</v>
      </c>
      <c r="E426" t="s">
        <v>2</v>
      </c>
      <c r="F426" t="s">
        <v>2</v>
      </c>
      <c r="G426" t="s">
        <v>2</v>
      </c>
      <c r="H426" t="s">
        <v>2</v>
      </c>
      <c r="I426" t="s">
        <v>212</v>
      </c>
      <c r="J426" s="11">
        <v>44061</v>
      </c>
      <c r="K426">
        <v>15</v>
      </c>
      <c r="L426">
        <v>18</v>
      </c>
      <c r="M426">
        <v>12178</v>
      </c>
      <c r="N426">
        <v>0</v>
      </c>
      <c r="O426">
        <v>0</v>
      </c>
      <c r="P426">
        <v>0</v>
      </c>
      <c r="Q426">
        <v>0</v>
      </c>
      <c r="R426">
        <v>15.299910000000001</v>
      </c>
      <c r="S426">
        <v>14.83839</v>
      </c>
      <c r="T426">
        <v>14.620010000000001</v>
      </c>
      <c r="U426">
        <v>14.679779999999999</v>
      </c>
      <c r="V426">
        <v>15.192399999999999</v>
      </c>
      <c r="W426">
        <v>16.87294</v>
      </c>
      <c r="X426">
        <v>19.248609999999999</v>
      </c>
      <c r="Y426">
        <v>21.76811</v>
      </c>
      <c r="Z426">
        <v>24.552350000000001</v>
      </c>
      <c r="AA426">
        <v>26.950230000000001</v>
      </c>
      <c r="AB426">
        <v>29.034330000000001</v>
      </c>
      <c r="AC426">
        <v>30.431940000000001</v>
      </c>
      <c r="AD426">
        <v>30.795590000000001</v>
      </c>
      <c r="AE426">
        <v>30.371639999999999</v>
      </c>
      <c r="AF426">
        <v>29.429099999999998</v>
      </c>
      <c r="AG426">
        <v>28.693860000000001</v>
      </c>
      <c r="AH426">
        <v>27.734439999999999</v>
      </c>
      <c r="AI426">
        <v>25.755389999999998</v>
      </c>
      <c r="AJ426">
        <v>23.182700000000001</v>
      </c>
      <c r="AK426">
        <v>22.093440000000001</v>
      </c>
      <c r="AL426">
        <v>21.031569999999999</v>
      </c>
      <c r="AM426">
        <v>19.425850000000001</v>
      </c>
      <c r="AN426">
        <v>17.636119999999998</v>
      </c>
      <c r="AO426">
        <v>16.36964</v>
      </c>
      <c r="AP426">
        <v>72.001099999999994</v>
      </c>
      <c r="AQ426">
        <v>71.740210000000005</v>
      </c>
      <c r="AR426">
        <v>71.632350000000002</v>
      </c>
      <c r="AS426">
        <v>71.845380000000006</v>
      </c>
      <c r="AT426">
        <v>72.358189999999993</v>
      </c>
      <c r="AU426">
        <v>72.914180000000002</v>
      </c>
      <c r="AV426">
        <v>73.404489999999996</v>
      </c>
      <c r="AW426">
        <v>77.411529999999999</v>
      </c>
      <c r="AX426">
        <v>81.143270000000001</v>
      </c>
      <c r="AY426">
        <v>87.346069999999997</v>
      </c>
      <c r="AZ426">
        <v>90.634540000000001</v>
      </c>
      <c r="BA426">
        <v>93.641239999999996</v>
      </c>
      <c r="BB426">
        <v>93.670150000000007</v>
      </c>
      <c r="BC426">
        <v>86.940510000000003</v>
      </c>
      <c r="BD426">
        <v>85.492320000000007</v>
      </c>
      <c r="BE426">
        <v>85.473550000000003</v>
      </c>
      <c r="BF426">
        <v>85.704769999999996</v>
      </c>
      <c r="BG426">
        <v>83.321430000000007</v>
      </c>
      <c r="BH426">
        <v>80.061549999999997</v>
      </c>
      <c r="BI426">
        <v>77.456000000000003</v>
      </c>
      <c r="BJ426">
        <v>75.599090000000004</v>
      </c>
      <c r="BK426">
        <v>74.713939999999994</v>
      </c>
      <c r="BL426">
        <v>74.242230000000006</v>
      </c>
      <c r="BM426">
        <v>73.394139999999993</v>
      </c>
      <c r="BN426">
        <v>-0.22255739999999999</v>
      </c>
      <c r="BO426">
        <v>-0.19431000000000001</v>
      </c>
      <c r="BP426">
        <v>-0.18182409999999999</v>
      </c>
      <c r="BQ426">
        <v>-0.18607209999999999</v>
      </c>
      <c r="BR426">
        <v>-0.15048810000000001</v>
      </c>
      <c r="BS426">
        <v>1.8197100000000001E-2</v>
      </c>
      <c r="BT426">
        <v>0.30490129999999999</v>
      </c>
      <c r="BU426">
        <v>0.27396310000000001</v>
      </c>
      <c r="BV426">
        <v>2.2535599999999999E-2</v>
      </c>
      <c r="BW426">
        <v>-6.7360699999999996E-2</v>
      </c>
      <c r="BX426">
        <v>-4.5006200000000003E-2</v>
      </c>
      <c r="BY426">
        <v>6.6209999999999999E-4</v>
      </c>
      <c r="BZ426">
        <v>7.9718399999999995E-2</v>
      </c>
      <c r="CA426">
        <v>0.20029730000000001</v>
      </c>
      <c r="CB426">
        <v>0.3437249</v>
      </c>
      <c r="CC426">
        <v>0.1510193</v>
      </c>
      <c r="CD426">
        <v>-4.7906499999999998E-2</v>
      </c>
      <c r="CE426">
        <v>-8.8528499999999996E-2</v>
      </c>
      <c r="CF426">
        <v>-0.14985860000000001</v>
      </c>
      <c r="CG426">
        <v>-0.3269939</v>
      </c>
      <c r="CH426">
        <v>-0.37743929999999998</v>
      </c>
      <c r="CI426">
        <v>-0.3758956</v>
      </c>
      <c r="CJ426">
        <v>-0.38248949999999998</v>
      </c>
      <c r="CK426">
        <v>-0.34523019999999999</v>
      </c>
      <c r="CL426">
        <v>1.4319000000000001E-3</v>
      </c>
      <c r="CM426">
        <v>1.3470000000000001E-3</v>
      </c>
      <c r="CN426">
        <v>1.3005E-3</v>
      </c>
      <c r="CO426">
        <v>1.3515999999999999E-3</v>
      </c>
      <c r="CP426">
        <v>1.4938E-3</v>
      </c>
      <c r="CQ426">
        <v>1.8293999999999999E-3</v>
      </c>
      <c r="CR426">
        <v>2.0422999999999999E-3</v>
      </c>
      <c r="CS426">
        <v>1.6548999999999999E-3</v>
      </c>
      <c r="CT426">
        <v>1.1757E-3</v>
      </c>
      <c r="CU426" s="25">
        <v>6.38E-4</v>
      </c>
      <c r="CV426" s="25">
        <v>2.1609999999999999E-4</v>
      </c>
      <c r="CW426" s="25">
        <v>8.5699999999999996E-5</v>
      </c>
      <c r="CX426" s="25">
        <v>2.062E-4</v>
      </c>
      <c r="CY426">
        <v>6.3889999999999997E-4</v>
      </c>
      <c r="CZ426">
        <v>1.328E-3</v>
      </c>
      <c r="DA426">
        <v>1.8178000000000001E-3</v>
      </c>
      <c r="DB426">
        <v>2.1760999999999998E-3</v>
      </c>
      <c r="DC426">
        <v>2.6784999999999999E-3</v>
      </c>
      <c r="DD426">
        <v>3.0428E-3</v>
      </c>
      <c r="DE426">
        <v>2.8731E-3</v>
      </c>
      <c r="DF426">
        <v>2.4853000000000002E-3</v>
      </c>
      <c r="DG426">
        <v>2.0544000000000001E-3</v>
      </c>
      <c r="DH426">
        <v>1.8582E-3</v>
      </c>
      <c r="DI426">
        <v>1.6245999999999999E-3</v>
      </c>
    </row>
    <row r="427" spans="1:113" x14ac:dyDescent="0.25">
      <c r="A427" t="str">
        <f t="shared" si="6"/>
        <v>All_All_All_All_All_0 to 199.99 kW_44062</v>
      </c>
      <c r="B427" t="s">
        <v>155</v>
      </c>
      <c r="C427" t="s">
        <v>220</v>
      </c>
      <c r="D427" t="s">
        <v>2</v>
      </c>
      <c r="E427" t="s">
        <v>2</v>
      </c>
      <c r="F427" t="s">
        <v>2</v>
      </c>
      <c r="G427" t="s">
        <v>2</v>
      </c>
      <c r="H427" t="s">
        <v>2</v>
      </c>
      <c r="I427" t="s">
        <v>212</v>
      </c>
      <c r="J427" s="11">
        <v>44062</v>
      </c>
      <c r="K427">
        <v>15</v>
      </c>
      <c r="L427">
        <v>18</v>
      </c>
      <c r="M427">
        <v>12181</v>
      </c>
      <c r="N427">
        <v>0</v>
      </c>
      <c r="O427">
        <v>0</v>
      </c>
      <c r="P427">
        <v>0</v>
      </c>
      <c r="Q427">
        <v>0</v>
      </c>
      <c r="R427">
        <v>15.575900000000001</v>
      </c>
      <c r="S427">
        <v>15.146190000000001</v>
      </c>
      <c r="T427">
        <v>14.929510000000001</v>
      </c>
      <c r="U427">
        <v>14.952780000000001</v>
      </c>
      <c r="V427">
        <v>15.47545</v>
      </c>
      <c r="W427">
        <v>17.007210000000001</v>
      </c>
      <c r="X427">
        <v>19.278960000000001</v>
      </c>
      <c r="Y427">
        <v>21.792439999999999</v>
      </c>
      <c r="Z427">
        <v>24.6173</v>
      </c>
      <c r="AA427">
        <v>26.822299999999998</v>
      </c>
      <c r="AB427">
        <v>28.50733</v>
      </c>
      <c r="AC427">
        <v>29.42295</v>
      </c>
      <c r="AD427">
        <v>29.64461</v>
      </c>
      <c r="AE427">
        <v>29.779229999999998</v>
      </c>
      <c r="AF427">
        <v>29.51632</v>
      </c>
      <c r="AG427">
        <v>28.885429999999999</v>
      </c>
      <c r="AH427">
        <v>27.862590000000001</v>
      </c>
      <c r="AI427">
        <v>25.968630000000001</v>
      </c>
      <c r="AJ427">
        <v>23.487649999999999</v>
      </c>
      <c r="AK427">
        <v>22.246189999999999</v>
      </c>
      <c r="AL427">
        <v>21.0715</v>
      </c>
      <c r="AM427">
        <v>19.48424</v>
      </c>
      <c r="AN427">
        <v>17.66743</v>
      </c>
      <c r="AO427">
        <v>16.384779999999999</v>
      </c>
      <c r="AP427">
        <v>73.297899999999998</v>
      </c>
      <c r="AQ427">
        <v>72.868290000000002</v>
      </c>
      <c r="AR427">
        <v>72.912909999999997</v>
      </c>
      <c r="AS427">
        <v>72.193510000000003</v>
      </c>
      <c r="AT427">
        <v>72.121210000000005</v>
      </c>
      <c r="AU427">
        <v>71.54804</v>
      </c>
      <c r="AV427">
        <v>72.189599999999999</v>
      </c>
      <c r="AW427">
        <v>76.13852</v>
      </c>
      <c r="AX427">
        <v>81.050910000000002</v>
      </c>
      <c r="AY427">
        <v>84.686139999999995</v>
      </c>
      <c r="AZ427">
        <v>87.100669999999994</v>
      </c>
      <c r="BA427">
        <v>88.336110000000005</v>
      </c>
      <c r="BB427">
        <v>87.597949999999997</v>
      </c>
      <c r="BC427">
        <v>87.825299999999999</v>
      </c>
      <c r="BD427">
        <v>87.153959999999998</v>
      </c>
      <c r="BE427">
        <v>87.040679999999995</v>
      </c>
      <c r="BF427">
        <v>86.306690000000003</v>
      </c>
      <c r="BG427">
        <v>84.257649999999998</v>
      </c>
      <c r="BH427">
        <v>79.458420000000004</v>
      </c>
      <c r="BI427">
        <v>76.034329999999997</v>
      </c>
      <c r="BJ427">
        <v>74.791470000000004</v>
      </c>
      <c r="BK427">
        <v>74.305019999999999</v>
      </c>
      <c r="BL427">
        <v>73.22139</v>
      </c>
      <c r="BM427">
        <v>72.940399999999997</v>
      </c>
      <c r="BN427">
        <v>-0.2357794</v>
      </c>
      <c r="BO427">
        <v>-0.21288080000000001</v>
      </c>
      <c r="BP427">
        <v>-0.19713739999999999</v>
      </c>
      <c r="BQ427">
        <v>-0.18858939999999999</v>
      </c>
      <c r="BR427">
        <v>-0.15134880000000001</v>
      </c>
      <c r="BS427">
        <v>-9.1508000000000006E-3</v>
      </c>
      <c r="BT427">
        <v>0.28128550000000002</v>
      </c>
      <c r="BU427">
        <v>0.23858019999999999</v>
      </c>
      <c r="BV427">
        <v>9.3658999999999999E-3</v>
      </c>
      <c r="BW427">
        <v>-0.1038849</v>
      </c>
      <c r="BX427">
        <v>-4.27407E-2</v>
      </c>
      <c r="BY427">
        <v>7.9614000000000004E-3</v>
      </c>
      <c r="BZ427">
        <v>8.6833999999999995E-2</v>
      </c>
      <c r="CA427">
        <v>0.19579740000000001</v>
      </c>
      <c r="CB427">
        <v>0.3273104</v>
      </c>
      <c r="CC427">
        <v>0.14204700000000001</v>
      </c>
      <c r="CD427">
        <v>-5.2959800000000001E-2</v>
      </c>
      <c r="CE427">
        <v>-0.1075984</v>
      </c>
      <c r="CF427">
        <v>-0.13333410000000001</v>
      </c>
      <c r="CG427">
        <v>-0.28603919999999999</v>
      </c>
      <c r="CH427">
        <v>-0.35103960000000001</v>
      </c>
      <c r="CI427">
        <v>-0.35007100000000002</v>
      </c>
      <c r="CJ427">
        <v>-0.32745200000000002</v>
      </c>
      <c r="CK427">
        <v>-0.31943290000000002</v>
      </c>
      <c r="CL427">
        <v>1.2260999999999999E-3</v>
      </c>
      <c r="CM427">
        <v>1.1528E-3</v>
      </c>
      <c r="CN427">
        <v>1.1383000000000001E-3</v>
      </c>
      <c r="CO427">
        <v>1.1524E-3</v>
      </c>
      <c r="CP427">
        <v>1.2386999999999999E-3</v>
      </c>
      <c r="CQ427">
        <v>1.4838E-3</v>
      </c>
      <c r="CR427">
        <v>1.6312E-3</v>
      </c>
      <c r="CS427">
        <v>1.3633E-3</v>
      </c>
      <c r="CT427">
        <v>1.0345E-3</v>
      </c>
      <c r="CU427" s="25">
        <v>6.1249999999999998E-4</v>
      </c>
      <c r="CV427" s="25">
        <v>2.2110000000000001E-4</v>
      </c>
      <c r="CW427" s="25">
        <v>8.9300000000000002E-5</v>
      </c>
      <c r="CX427" s="25">
        <v>2.1709999999999999E-4</v>
      </c>
      <c r="CY427">
        <v>5.9360000000000001E-4</v>
      </c>
      <c r="CZ427">
        <v>1.1643999999999999E-3</v>
      </c>
      <c r="DA427">
        <v>1.5489E-3</v>
      </c>
      <c r="DB427">
        <v>1.9948000000000001E-3</v>
      </c>
      <c r="DC427">
        <v>2.3817999999999999E-3</v>
      </c>
      <c r="DD427">
        <v>2.7255999999999999E-3</v>
      </c>
      <c r="DE427">
        <v>2.5940999999999998E-3</v>
      </c>
      <c r="DF427">
        <v>2.1819000000000001E-3</v>
      </c>
      <c r="DG427">
        <v>1.7556E-3</v>
      </c>
      <c r="DH427">
        <v>1.5521000000000001E-3</v>
      </c>
      <c r="DI427">
        <v>1.3814000000000001E-3</v>
      </c>
    </row>
    <row r="428" spans="1:113" x14ac:dyDescent="0.25">
      <c r="A428" t="str">
        <f t="shared" si="6"/>
        <v>All_All_All_All_All_0 to 199.99 kW_44063</v>
      </c>
      <c r="B428" t="s">
        <v>155</v>
      </c>
      <c r="C428" t="s">
        <v>220</v>
      </c>
      <c r="D428" t="s">
        <v>2</v>
      </c>
      <c r="E428" t="s">
        <v>2</v>
      </c>
      <c r="F428" t="s">
        <v>2</v>
      </c>
      <c r="G428" t="s">
        <v>2</v>
      </c>
      <c r="H428" t="s">
        <v>2</v>
      </c>
      <c r="I428" t="s">
        <v>212</v>
      </c>
      <c r="J428" s="11">
        <v>44063</v>
      </c>
      <c r="K428">
        <v>15</v>
      </c>
      <c r="L428">
        <v>18</v>
      </c>
      <c r="M428">
        <v>12188</v>
      </c>
      <c r="N428">
        <v>0</v>
      </c>
      <c r="O428">
        <v>0</v>
      </c>
      <c r="P428">
        <v>0</v>
      </c>
      <c r="Q428">
        <v>0</v>
      </c>
      <c r="R428">
        <v>15.55395</v>
      </c>
      <c r="S428">
        <v>15.11238</v>
      </c>
      <c r="T428">
        <v>14.888030000000001</v>
      </c>
      <c r="U428">
        <v>14.903639999999999</v>
      </c>
      <c r="V428">
        <v>15.46359</v>
      </c>
      <c r="W428">
        <v>17.030059999999999</v>
      </c>
      <c r="X428">
        <v>19.225079999999998</v>
      </c>
      <c r="Y428">
        <v>21.46546</v>
      </c>
      <c r="Z428">
        <v>24.210850000000001</v>
      </c>
      <c r="AA428">
        <v>26.555219999999998</v>
      </c>
      <c r="AB428">
        <v>28.186140000000002</v>
      </c>
      <c r="AC428">
        <v>28.959060000000001</v>
      </c>
      <c r="AD428">
        <v>29.470179999999999</v>
      </c>
      <c r="AE428">
        <v>29.949539999999999</v>
      </c>
      <c r="AF428">
        <v>29.813490000000002</v>
      </c>
      <c r="AG428">
        <v>29.017289999999999</v>
      </c>
      <c r="AH428">
        <v>27.37172</v>
      </c>
      <c r="AI428">
        <v>25.199269999999999</v>
      </c>
      <c r="AJ428">
        <v>22.734480000000001</v>
      </c>
      <c r="AK428">
        <v>21.796430000000001</v>
      </c>
      <c r="AL428">
        <v>20.692519999999998</v>
      </c>
      <c r="AM428">
        <v>19.13955</v>
      </c>
      <c r="AN428">
        <v>17.395009999999999</v>
      </c>
      <c r="AO428">
        <v>16.096630000000001</v>
      </c>
      <c r="AP428">
        <v>72.419399999999996</v>
      </c>
      <c r="AQ428">
        <v>71.668689999999998</v>
      </c>
      <c r="AR428">
        <v>71.547979999999995</v>
      </c>
      <c r="AS428">
        <v>71.862179999999995</v>
      </c>
      <c r="AT428">
        <v>71.195790000000002</v>
      </c>
      <c r="AU428">
        <v>71.387569999999997</v>
      </c>
      <c r="AV428">
        <v>71.661799999999999</v>
      </c>
      <c r="AW428">
        <v>74.442120000000003</v>
      </c>
      <c r="AX428">
        <v>79.014849999999996</v>
      </c>
      <c r="AY428">
        <v>83.714079999999996</v>
      </c>
      <c r="AZ428">
        <v>85.461910000000003</v>
      </c>
      <c r="BA428">
        <v>86.392489999999995</v>
      </c>
      <c r="BB428">
        <v>88.365229999999997</v>
      </c>
      <c r="BC428">
        <v>90.147450000000006</v>
      </c>
      <c r="BD428">
        <v>89.54607</v>
      </c>
      <c r="BE428">
        <v>85.861000000000004</v>
      </c>
      <c r="BF428">
        <v>80.877759999999995</v>
      </c>
      <c r="BG428">
        <v>78.302289999999999</v>
      </c>
      <c r="BH428">
        <v>76.416359999999997</v>
      </c>
      <c r="BI428">
        <v>74.728849999999994</v>
      </c>
      <c r="BJ428">
        <v>73.002979999999994</v>
      </c>
      <c r="BK428">
        <v>72.510959999999997</v>
      </c>
      <c r="BL428">
        <v>72.148929999999993</v>
      </c>
      <c r="BM428">
        <v>71.416129999999995</v>
      </c>
      <c r="BN428">
        <v>-0.21932099999999999</v>
      </c>
      <c r="BO428">
        <v>-0.18831690000000001</v>
      </c>
      <c r="BP428">
        <v>-0.1742281</v>
      </c>
      <c r="BQ428">
        <v>-0.19308919999999999</v>
      </c>
      <c r="BR428">
        <v>-0.1470986</v>
      </c>
      <c r="BS428">
        <v>-1.13618E-2</v>
      </c>
      <c r="BT428">
        <v>0.26308350000000003</v>
      </c>
      <c r="BU428">
        <v>0.1902035</v>
      </c>
      <c r="BV428">
        <v>-4.8746200000000003E-2</v>
      </c>
      <c r="BW428">
        <v>-0.1155052</v>
      </c>
      <c r="BX428">
        <v>-4.1431099999999998E-2</v>
      </c>
      <c r="BY428">
        <v>1.03675E-2</v>
      </c>
      <c r="BZ428">
        <v>8.4379800000000005E-2</v>
      </c>
      <c r="CA428">
        <v>0.1903899</v>
      </c>
      <c r="CB428">
        <v>0.30917420000000001</v>
      </c>
      <c r="CC428">
        <v>0.15534480000000001</v>
      </c>
      <c r="CD428">
        <v>-6.025E-3</v>
      </c>
      <c r="CE428">
        <v>-1.64937E-2</v>
      </c>
      <c r="CF428">
        <v>-1.12135E-2</v>
      </c>
      <c r="CG428">
        <v>-0.2605924</v>
      </c>
      <c r="CH428">
        <v>-0.30043530000000002</v>
      </c>
      <c r="CI428">
        <v>-0.28277590000000002</v>
      </c>
      <c r="CJ428">
        <v>-0.29193449999999999</v>
      </c>
      <c r="CK428">
        <v>-0.28774899999999998</v>
      </c>
      <c r="CL428">
        <v>1.1574999999999999E-3</v>
      </c>
      <c r="CM428">
        <v>1.1025E-3</v>
      </c>
      <c r="CN428">
        <v>1.0560999999999999E-3</v>
      </c>
      <c r="CO428">
        <v>1.1249000000000001E-3</v>
      </c>
      <c r="CP428">
        <v>1.2348999999999999E-3</v>
      </c>
      <c r="CQ428">
        <v>1.459E-3</v>
      </c>
      <c r="CR428">
        <v>1.6186E-3</v>
      </c>
      <c r="CS428">
        <v>1.3477000000000001E-3</v>
      </c>
      <c r="CT428">
        <v>9.9949999999999995E-4</v>
      </c>
      <c r="CU428" s="25">
        <v>6.0570000000000003E-4</v>
      </c>
      <c r="CV428" s="25">
        <v>2.2460000000000001E-4</v>
      </c>
      <c r="CW428" s="25">
        <v>9.2100000000000003E-5</v>
      </c>
      <c r="CX428" s="25">
        <v>2.0379999999999999E-4</v>
      </c>
      <c r="CY428">
        <v>5.6570000000000004E-4</v>
      </c>
      <c r="CZ428">
        <v>1.1104000000000001E-3</v>
      </c>
      <c r="DA428">
        <v>1.6174E-3</v>
      </c>
      <c r="DB428">
        <v>2.0779000000000001E-3</v>
      </c>
      <c r="DC428">
        <v>2.5140000000000002E-3</v>
      </c>
      <c r="DD428">
        <v>2.7550000000000001E-3</v>
      </c>
      <c r="DE428">
        <v>2.516E-3</v>
      </c>
      <c r="DF428">
        <v>2.1459000000000001E-3</v>
      </c>
      <c r="DG428">
        <v>1.7756E-3</v>
      </c>
      <c r="DH428">
        <v>1.5639E-3</v>
      </c>
      <c r="DI428">
        <v>1.3806999999999999E-3</v>
      </c>
    </row>
    <row r="429" spans="1:113" x14ac:dyDescent="0.25">
      <c r="A429" t="str">
        <f t="shared" si="6"/>
        <v>All_All_All_All_All_0 to 199.99 kW_44079</v>
      </c>
      <c r="B429" t="s">
        <v>155</v>
      </c>
      <c r="C429" t="s">
        <v>220</v>
      </c>
      <c r="D429" t="s">
        <v>2</v>
      </c>
      <c r="E429" t="s">
        <v>2</v>
      </c>
      <c r="F429" t="s">
        <v>2</v>
      </c>
      <c r="G429" t="s">
        <v>2</v>
      </c>
      <c r="H429" t="s">
        <v>2</v>
      </c>
      <c r="I429" t="s">
        <v>212</v>
      </c>
      <c r="J429" s="11">
        <v>44079</v>
      </c>
      <c r="K429">
        <v>15</v>
      </c>
      <c r="L429">
        <v>18</v>
      </c>
      <c r="M429">
        <v>12274</v>
      </c>
      <c r="N429">
        <v>0</v>
      </c>
      <c r="O429">
        <v>0</v>
      </c>
      <c r="P429">
        <v>0</v>
      </c>
      <c r="Q429">
        <v>0</v>
      </c>
      <c r="R429">
        <v>15.05477</v>
      </c>
      <c r="S429">
        <v>14.530939999999999</v>
      </c>
      <c r="T429">
        <v>14.161099999999999</v>
      </c>
      <c r="U429">
        <v>14.04452</v>
      </c>
      <c r="V429">
        <v>14.27295</v>
      </c>
      <c r="W429">
        <v>14.89705</v>
      </c>
      <c r="X429">
        <v>15.516780000000001</v>
      </c>
      <c r="Y429">
        <v>16.390720000000002</v>
      </c>
      <c r="Z429">
        <v>18.586349999999999</v>
      </c>
      <c r="AA429">
        <v>20.890969999999999</v>
      </c>
      <c r="AB429">
        <v>22.811630000000001</v>
      </c>
      <c r="AC429">
        <v>24.287890000000001</v>
      </c>
      <c r="AD429">
        <v>25.02477</v>
      </c>
      <c r="AE429">
        <v>25.10051</v>
      </c>
      <c r="AF429">
        <v>25.11271</v>
      </c>
      <c r="AG429">
        <v>25.002310000000001</v>
      </c>
      <c r="AH429">
        <v>24.764060000000001</v>
      </c>
      <c r="AI429">
        <v>24.06634</v>
      </c>
      <c r="AJ429">
        <v>23.127210000000002</v>
      </c>
      <c r="AK429">
        <v>22.633150000000001</v>
      </c>
      <c r="AL429">
        <v>21.47316</v>
      </c>
      <c r="AM429">
        <v>20.019390000000001</v>
      </c>
      <c r="AN429">
        <v>18.274660000000001</v>
      </c>
      <c r="AO429">
        <v>16.86673</v>
      </c>
      <c r="AP429">
        <v>70.787000000000006</v>
      </c>
      <c r="AQ429">
        <v>70.415019999999998</v>
      </c>
      <c r="AR429">
        <v>69.685850000000002</v>
      </c>
      <c r="AS429">
        <v>69.348489999999998</v>
      </c>
      <c r="AT429">
        <v>69.941739999999996</v>
      </c>
      <c r="AU429">
        <v>70.086060000000003</v>
      </c>
      <c r="AV429">
        <v>70.087699999999998</v>
      </c>
      <c r="AW429">
        <v>75.4392</v>
      </c>
      <c r="AX429">
        <v>81.974260000000001</v>
      </c>
      <c r="AY429">
        <v>88.101280000000003</v>
      </c>
      <c r="AZ429">
        <v>94.399540000000002</v>
      </c>
      <c r="BA429">
        <v>96.692920000000001</v>
      </c>
      <c r="BB429">
        <v>98.310190000000006</v>
      </c>
      <c r="BC429">
        <v>99.649929999999998</v>
      </c>
      <c r="BD429">
        <v>98.588369999999998</v>
      </c>
      <c r="BE429">
        <v>97.899760000000001</v>
      </c>
      <c r="BF429">
        <v>96.382720000000006</v>
      </c>
      <c r="BG429">
        <v>92.373980000000003</v>
      </c>
      <c r="BH429">
        <v>88.320790000000002</v>
      </c>
      <c r="BI429">
        <v>84.794269999999997</v>
      </c>
      <c r="BJ429">
        <v>82.099140000000006</v>
      </c>
      <c r="BK429">
        <v>79.048429999999996</v>
      </c>
      <c r="BL429">
        <v>77.787040000000005</v>
      </c>
      <c r="BM429">
        <v>76.712569999999999</v>
      </c>
      <c r="BN429">
        <v>-0.19984199999999999</v>
      </c>
      <c r="BO429">
        <v>-0.176763</v>
      </c>
      <c r="BP429">
        <v>-0.15420819999999999</v>
      </c>
      <c r="BQ429">
        <v>-0.1615192</v>
      </c>
      <c r="BR429">
        <v>-0.1295849</v>
      </c>
      <c r="BS429">
        <v>-3.4226800000000002E-2</v>
      </c>
      <c r="BT429">
        <v>0.2245366</v>
      </c>
      <c r="BU429">
        <v>0.22155610000000001</v>
      </c>
      <c r="BV429">
        <v>5.0899600000000003E-2</v>
      </c>
      <c r="BW429">
        <v>-5.1120400000000003E-2</v>
      </c>
      <c r="BX429">
        <v>-4.7462999999999998E-2</v>
      </c>
      <c r="BY429">
        <v>-2.33E-3</v>
      </c>
      <c r="BZ429">
        <v>7.5309699999999993E-2</v>
      </c>
      <c r="CA429">
        <v>0.1780833</v>
      </c>
      <c r="CB429">
        <v>0.2372658</v>
      </c>
      <c r="CC429">
        <v>8.7716500000000003E-2</v>
      </c>
      <c r="CD429">
        <v>-0.13270180000000001</v>
      </c>
      <c r="CE429">
        <v>-0.25608140000000001</v>
      </c>
      <c r="CF429">
        <v>-0.54647820000000003</v>
      </c>
      <c r="CG429">
        <v>-0.55624560000000001</v>
      </c>
      <c r="CH429">
        <v>-0.65826560000000001</v>
      </c>
      <c r="CI429">
        <v>-0.64637250000000002</v>
      </c>
      <c r="CJ429">
        <v>-0.56107099999999999</v>
      </c>
      <c r="CK429">
        <v>-0.48771750000000003</v>
      </c>
      <c r="CL429">
        <v>1.4182000000000001E-3</v>
      </c>
      <c r="CM429">
        <v>1.3289E-3</v>
      </c>
      <c r="CN429">
        <v>1.3064000000000001E-3</v>
      </c>
      <c r="CO429">
        <v>1.3521E-3</v>
      </c>
      <c r="CP429">
        <v>1.5517E-3</v>
      </c>
      <c r="CQ429">
        <v>1.8458999999999999E-3</v>
      </c>
      <c r="CR429">
        <v>2.1021999999999998E-3</v>
      </c>
      <c r="CS429">
        <v>1.6842999999999999E-3</v>
      </c>
      <c r="CT429">
        <v>1.2310999999999999E-3</v>
      </c>
      <c r="CU429">
        <v>7.2869999999999999E-4</v>
      </c>
      <c r="CV429" s="25">
        <v>2.7980000000000002E-4</v>
      </c>
      <c r="CW429" s="25">
        <v>1.1569999999999999E-4</v>
      </c>
      <c r="CX429" s="25">
        <v>2.8170000000000002E-4</v>
      </c>
      <c r="CY429">
        <v>1.0191E-3</v>
      </c>
      <c r="CZ429">
        <v>2.0217E-3</v>
      </c>
      <c r="DA429">
        <v>2.4954E-3</v>
      </c>
      <c r="DB429">
        <v>2.8877E-3</v>
      </c>
      <c r="DC429">
        <v>3.2742000000000001E-3</v>
      </c>
      <c r="DD429">
        <v>3.4288000000000001E-3</v>
      </c>
      <c r="DE429">
        <v>3.3492000000000001E-3</v>
      </c>
      <c r="DF429">
        <v>2.7181000000000002E-3</v>
      </c>
      <c r="DG429">
        <v>2.3931999999999998E-3</v>
      </c>
      <c r="DH429">
        <v>2.1438999999999998E-3</v>
      </c>
      <c r="DI429">
        <v>1.9910000000000001E-3</v>
      </c>
    </row>
    <row r="430" spans="1:113" x14ac:dyDescent="0.25">
      <c r="A430" t="str">
        <f t="shared" si="6"/>
        <v>All_All_All_All_All_0 to 199.99 kW_44080</v>
      </c>
      <c r="B430" t="s">
        <v>155</v>
      </c>
      <c r="C430" t="s">
        <v>220</v>
      </c>
      <c r="D430" t="s">
        <v>2</v>
      </c>
      <c r="E430" t="s">
        <v>2</v>
      </c>
      <c r="F430" t="s">
        <v>2</v>
      </c>
      <c r="G430" t="s">
        <v>2</v>
      </c>
      <c r="H430" t="s">
        <v>2</v>
      </c>
      <c r="I430" t="s">
        <v>212</v>
      </c>
      <c r="J430" s="11">
        <v>44080</v>
      </c>
      <c r="K430">
        <v>15</v>
      </c>
      <c r="L430">
        <v>18</v>
      </c>
      <c r="M430">
        <v>12274</v>
      </c>
      <c r="N430">
        <v>0</v>
      </c>
      <c r="O430">
        <v>0</v>
      </c>
      <c r="P430">
        <v>0</v>
      </c>
      <c r="Q430">
        <v>0</v>
      </c>
      <c r="R430">
        <v>15.910830000000001</v>
      </c>
      <c r="S430">
        <v>15.3063</v>
      </c>
      <c r="T430">
        <v>14.919129999999999</v>
      </c>
      <c r="U430">
        <v>14.70421</v>
      </c>
      <c r="V430">
        <v>14.71881</v>
      </c>
      <c r="W430">
        <v>15.028560000000001</v>
      </c>
      <c r="X430">
        <v>15.475490000000001</v>
      </c>
      <c r="Y430">
        <v>16.049479999999999</v>
      </c>
      <c r="Z430">
        <v>18.077220000000001</v>
      </c>
      <c r="AA430">
        <v>20.41131</v>
      </c>
      <c r="AB430">
        <v>22.391909999999999</v>
      </c>
      <c r="AC430">
        <v>23.578859999999999</v>
      </c>
      <c r="AD430">
        <v>24.089099999999998</v>
      </c>
      <c r="AE430">
        <v>24.405670000000001</v>
      </c>
      <c r="AF430">
        <v>24.646229999999999</v>
      </c>
      <c r="AG430">
        <v>24.528919999999999</v>
      </c>
      <c r="AH430">
        <v>24.12594</v>
      </c>
      <c r="AI430">
        <v>23.42351</v>
      </c>
      <c r="AJ430">
        <v>22.475829999999998</v>
      </c>
      <c r="AK430">
        <v>21.948250000000002</v>
      </c>
      <c r="AL430">
        <v>20.784140000000001</v>
      </c>
      <c r="AM430">
        <v>19.4953</v>
      </c>
      <c r="AN430">
        <v>17.929960000000001</v>
      </c>
      <c r="AO430">
        <v>16.713850000000001</v>
      </c>
      <c r="AP430">
        <v>76.143299999999996</v>
      </c>
      <c r="AQ430">
        <v>75.254499999999993</v>
      </c>
      <c r="AR430">
        <v>73.628150000000005</v>
      </c>
      <c r="AS430">
        <v>73.54083</v>
      </c>
      <c r="AT430">
        <v>74.043319999999994</v>
      </c>
      <c r="AU430">
        <v>74.170230000000004</v>
      </c>
      <c r="AV430">
        <v>74.428259999999995</v>
      </c>
      <c r="AW430">
        <v>82.737629999999996</v>
      </c>
      <c r="AX430">
        <v>89.744900000000001</v>
      </c>
      <c r="AY430">
        <v>96.735470000000007</v>
      </c>
      <c r="AZ430">
        <v>101.7131</v>
      </c>
      <c r="BA430">
        <v>103.02849999999999</v>
      </c>
      <c r="BB430">
        <v>102.9892</v>
      </c>
      <c r="BC430">
        <v>104.13849999999999</v>
      </c>
      <c r="BD430">
        <v>103.3403</v>
      </c>
      <c r="BE430">
        <v>100.9387</v>
      </c>
      <c r="BF430">
        <v>97.042429999999996</v>
      </c>
      <c r="BG430">
        <v>92.935100000000006</v>
      </c>
      <c r="BH430">
        <v>86.011449999999996</v>
      </c>
      <c r="BI430">
        <v>81.532160000000005</v>
      </c>
      <c r="BJ430">
        <v>78.855310000000003</v>
      </c>
      <c r="BK430">
        <v>77.159030000000001</v>
      </c>
      <c r="BL430">
        <v>75.86891</v>
      </c>
      <c r="BM430">
        <v>74.189959999999999</v>
      </c>
      <c r="BN430">
        <v>-0.4286817</v>
      </c>
      <c r="BO430">
        <v>-0.37154320000000002</v>
      </c>
      <c r="BP430">
        <v>-0.33290360000000002</v>
      </c>
      <c r="BQ430">
        <v>-0.3512692</v>
      </c>
      <c r="BR430">
        <v>-0.2941955</v>
      </c>
      <c r="BS430">
        <v>-4.1793400000000001E-2</v>
      </c>
      <c r="BT430">
        <v>0.18477080000000001</v>
      </c>
      <c r="BU430">
        <v>0.27345720000000001</v>
      </c>
      <c r="BV430">
        <v>0.24169750000000001</v>
      </c>
      <c r="BW430">
        <v>6.05464E-2</v>
      </c>
      <c r="BX430">
        <v>-1.86441E-2</v>
      </c>
      <c r="BY430">
        <v>-3.0403900000000001E-2</v>
      </c>
      <c r="BZ430">
        <v>5.5977399999999997E-2</v>
      </c>
      <c r="CA430">
        <v>0.11111650000000001</v>
      </c>
      <c r="CB430">
        <v>5.6741399999999997E-2</v>
      </c>
      <c r="CC430">
        <v>-3.9217299999999997E-2</v>
      </c>
      <c r="CD430">
        <v>-0.21107190000000001</v>
      </c>
      <c r="CE430">
        <v>-0.37528679999999998</v>
      </c>
      <c r="CF430">
        <v>-0.52198929999999999</v>
      </c>
      <c r="CG430">
        <v>-0.51878769999999996</v>
      </c>
      <c r="CH430">
        <v>-0.61946239999999997</v>
      </c>
      <c r="CI430">
        <v>-0.65177099999999999</v>
      </c>
      <c r="CJ430">
        <v>-0.60091609999999995</v>
      </c>
      <c r="CK430">
        <v>-0.54157189999999999</v>
      </c>
      <c r="CL430">
        <v>1.9051999999999999E-3</v>
      </c>
      <c r="CM430">
        <v>1.7608000000000001E-3</v>
      </c>
      <c r="CN430">
        <v>1.6865999999999999E-3</v>
      </c>
      <c r="CO430">
        <v>1.6444000000000001E-3</v>
      </c>
      <c r="CP430">
        <v>1.8779000000000001E-3</v>
      </c>
      <c r="CQ430">
        <v>2.1400999999999998E-3</v>
      </c>
      <c r="CR430">
        <v>2.5324000000000002E-3</v>
      </c>
      <c r="CS430">
        <v>2.4876999999999998E-3</v>
      </c>
      <c r="CT430">
        <v>1.8728E-3</v>
      </c>
      <c r="CU430">
        <v>1.2438E-3</v>
      </c>
      <c r="CV430" s="25">
        <v>4.281E-4</v>
      </c>
      <c r="CW430" s="25">
        <v>1.65E-4</v>
      </c>
      <c r="CX430" s="25">
        <v>4.014E-4</v>
      </c>
      <c r="CY430">
        <v>1.3175999999999999E-3</v>
      </c>
      <c r="CZ430">
        <v>2.4643999999999998E-3</v>
      </c>
      <c r="DA430">
        <v>3.0014E-3</v>
      </c>
      <c r="DB430">
        <v>3.2829000000000001E-3</v>
      </c>
      <c r="DC430">
        <v>3.5314000000000001E-3</v>
      </c>
      <c r="DD430">
        <v>3.3390999999999998E-3</v>
      </c>
      <c r="DE430">
        <v>2.9036000000000001E-3</v>
      </c>
      <c r="DF430">
        <v>2.2862999999999998E-3</v>
      </c>
      <c r="DG430">
        <v>1.9608999999999998E-3</v>
      </c>
      <c r="DH430">
        <v>1.7189E-3</v>
      </c>
      <c r="DI430">
        <v>1.5418999999999999E-3</v>
      </c>
    </row>
    <row r="431" spans="1:113" x14ac:dyDescent="0.25">
      <c r="A431" t="str">
        <f t="shared" si="6"/>
        <v>All_All_All_All_All_0 to 199.99 kW_44081</v>
      </c>
      <c r="B431" t="s">
        <v>155</v>
      </c>
      <c r="C431" t="s">
        <v>220</v>
      </c>
      <c r="D431" t="s">
        <v>2</v>
      </c>
      <c r="E431" t="s">
        <v>2</v>
      </c>
      <c r="F431" t="s">
        <v>2</v>
      </c>
      <c r="G431" t="s">
        <v>2</v>
      </c>
      <c r="H431" t="s">
        <v>2</v>
      </c>
      <c r="I431" t="s">
        <v>212</v>
      </c>
      <c r="J431" s="11">
        <v>44081</v>
      </c>
      <c r="K431">
        <v>15</v>
      </c>
      <c r="L431">
        <v>18</v>
      </c>
      <c r="M431">
        <v>12274</v>
      </c>
      <c r="N431">
        <v>0</v>
      </c>
      <c r="O431">
        <v>0</v>
      </c>
      <c r="P431">
        <v>0</v>
      </c>
      <c r="Q431">
        <v>0</v>
      </c>
      <c r="R431">
        <v>15.83437</v>
      </c>
      <c r="S431">
        <v>15.253629999999999</v>
      </c>
      <c r="T431">
        <v>14.88287</v>
      </c>
      <c r="U431">
        <v>14.713990000000001</v>
      </c>
      <c r="V431">
        <v>14.970549999999999</v>
      </c>
      <c r="W431">
        <v>15.792770000000001</v>
      </c>
      <c r="X431">
        <v>16.956230000000001</v>
      </c>
      <c r="Y431">
        <v>17.569369999999999</v>
      </c>
      <c r="Z431">
        <v>18.899930000000001</v>
      </c>
      <c r="AA431">
        <v>20.299330000000001</v>
      </c>
      <c r="AB431">
        <v>21.619160000000001</v>
      </c>
      <c r="AC431">
        <v>22.46369</v>
      </c>
      <c r="AD431">
        <v>22.826889999999999</v>
      </c>
      <c r="AE431">
        <v>22.900549999999999</v>
      </c>
      <c r="AF431">
        <v>22.69078</v>
      </c>
      <c r="AG431">
        <v>22.34479</v>
      </c>
      <c r="AH431">
        <v>21.850249999999999</v>
      </c>
      <c r="AI431">
        <v>21.079219999999999</v>
      </c>
      <c r="AJ431">
        <v>19.992270000000001</v>
      </c>
      <c r="AK431">
        <v>19.66995</v>
      </c>
      <c r="AL431">
        <v>18.666340000000002</v>
      </c>
      <c r="AM431">
        <v>17.460660000000001</v>
      </c>
      <c r="AN431">
        <v>16.041399999999999</v>
      </c>
      <c r="AO431">
        <v>15.087820000000001</v>
      </c>
      <c r="AP431">
        <v>72.698700000000002</v>
      </c>
      <c r="AQ431">
        <v>72.030879999999996</v>
      </c>
      <c r="AR431">
        <v>70.900850000000005</v>
      </c>
      <c r="AS431">
        <v>70.071849999999998</v>
      </c>
      <c r="AT431">
        <v>69.312010000000001</v>
      </c>
      <c r="AU431">
        <v>68.479230000000001</v>
      </c>
      <c r="AV431">
        <v>67.828580000000002</v>
      </c>
      <c r="AW431">
        <v>72.033990000000003</v>
      </c>
      <c r="AX431">
        <v>74.180090000000007</v>
      </c>
      <c r="AY431">
        <v>78.325479999999999</v>
      </c>
      <c r="AZ431">
        <v>81.545680000000004</v>
      </c>
      <c r="BA431">
        <v>81.960949999999997</v>
      </c>
      <c r="BB431">
        <v>82.060100000000006</v>
      </c>
      <c r="BC431">
        <v>81.558340000000001</v>
      </c>
      <c r="BD431">
        <v>80.906059999999997</v>
      </c>
      <c r="BE431">
        <v>79.539100000000005</v>
      </c>
      <c r="BF431">
        <v>78.439509999999999</v>
      </c>
      <c r="BG431">
        <v>75.648219999999995</v>
      </c>
      <c r="BH431">
        <v>73.475539999999995</v>
      </c>
      <c r="BI431">
        <v>72.151150000000001</v>
      </c>
      <c r="BJ431">
        <v>71.696200000000005</v>
      </c>
      <c r="BK431">
        <v>71.304419999999993</v>
      </c>
      <c r="BL431">
        <v>70.899820000000005</v>
      </c>
      <c r="BM431">
        <v>70.742310000000003</v>
      </c>
      <c r="BN431">
        <v>-0.34067579999999997</v>
      </c>
      <c r="BO431">
        <v>-0.31095990000000001</v>
      </c>
      <c r="BP431">
        <v>-0.29091669999999997</v>
      </c>
      <c r="BQ431">
        <v>-0.28930620000000001</v>
      </c>
      <c r="BR431">
        <v>-0.22662560000000001</v>
      </c>
      <c r="BS431">
        <v>-0.14952029999999999</v>
      </c>
      <c r="BT431">
        <v>2.8808500000000001E-2</v>
      </c>
      <c r="BU431">
        <v>-0.1647207</v>
      </c>
      <c r="BV431">
        <v>-0.42333300000000001</v>
      </c>
      <c r="BW431">
        <v>-0.2351656</v>
      </c>
      <c r="BX431">
        <v>-6.1140999999999999E-3</v>
      </c>
      <c r="BY431">
        <v>-1.3022999999999999E-3</v>
      </c>
      <c r="BZ431">
        <v>8.2081799999999996E-2</v>
      </c>
      <c r="CA431">
        <v>0.15017949999999999</v>
      </c>
      <c r="CB431">
        <v>0.2419116</v>
      </c>
      <c r="CC431">
        <v>7.9903000000000002E-2</v>
      </c>
      <c r="CD431">
        <v>-5.4043399999999998E-2</v>
      </c>
      <c r="CE431">
        <v>-8.5144600000000001E-2</v>
      </c>
      <c r="CF431">
        <v>2.9031100000000001E-2</v>
      </c>
      <c r="CG431">
        <v>-0.26804850000000002</v>
      </c>
      <c r="CH431">
        <v>-0.33629140000000002</v>
      </c>
      <c r="CI431">
        <v>-0.33616269999999998</v>
      </c>
      <c r="CJ431">
        <v>-0.41020600000000002</v>
      </c>
      <c r="CK431">
        <v>-0.44512180000000001</v>
      </c>
      <c r="CL431" s="25">
        <v>2.7299999999999998E-3</v>
      </c>
      <c r="CM431" s="25">
        <v>2.3952999999999999E-3</v>
      </c>
      <c r="CN431" s="25">
        <v>2.2759999999999998E-3</v>
      </c>
      <c r="CO431" s="25">
        <v>2.2723999999999999E-3</v>
      </c>
      <c r="CP431" s="25">
        <v>2.5603000000000002E-3</v>
      </c>
      <c r="CQ431" s="25">
        <v>2.954E-3</v>
      </c>
      <c r="CR431" s="25">
        <v>3.6652999999999998E-3</v>
      </c>
      <c r="CS431" s="25">
        <v>3.2625000000000002E-3</v>
      </c>
      <c r="CT431" s="25">
        <v>2.6637000000000002E-3</v>
      </c>
      <c r="CU431" s="25">
        <v>1.6678000000000001E-3</v>
      </c>
      <c r="CV431" s="25">
        <v>6.8729999999999996E-4</v>
      </c>
      <c r="CW431" s="25">
        <v>3.1520000000000002E-4</v>
      </c>
      <c r="CX431" s="25">
        <v>6.8199999999999999E-4</v>
      </c>
      <c r="CY431" s="25">
        <v>1.6103999999999999E-3</v>
      </c>
      <c r="CZ431" s="25">
        <v>2.5441999999999999E-3</v>
      </c>
      <c r="DA431" s="25">
        <v>3.2586999999999998E-3</v>
      </c>
      <c r="DB431" s="25">
        <v>3.5233E-3</v>
      </c>
      <c r="DC431" s="25">
        <v>3.8861E-3</v>
      </c>
      <c r="DD431" s="25">
        <v>4.0052000000000004E-3</v>
      </c>
      <c r="DE431" s="25">
        <v>3.5842000000000001E-3</v>
      </c>
      <c r="DF431" s="25">
        <v>2.9236000000000002E-3</v>
      </c>
      <c r="DG431" s="25">
        <v>2.4134E-3</v>
      </c>
      <c r="DH431" s="25">
        <v>2.2353E-3</v>
      </c>
      <c r="DI431" s="25">
        <v>1.9097000000000001E-3</v>
      </c>
    </row>
    <row r="432" spans="1:113" x14ac:dyDescent="0.25">
      <c r="A432" t="str">
        <f t="shared" si="6"/>
        <v>All_All_All_All_All_0 to 199.99 kW_44104</v>
      </c>
      <c r="B432" t="s">
        <v>155</v>
      </c>
      <c r="C432" t="s">
        <v>220</v>
      </c>
      <c r="D432" t="s">
        <v>2</v>
      </c>
      <c r="E432" t="s">
        <v>2</v>
      </c>
      <c r="F432" t="s">
        <v>2</v>
      </c>
      <c r="G432" t="s">
        <v>2</v>
      </c>
      <c r="H432" t="s">
        <v>2</v>
      </c>
      <c r="I432" t="s">
        <v>212</v>
      </c>
      <c r="J432" s="11">
        <v>44104</v>
      </c>
      <c r="K432">
        <v>15</v>
      </c>
      <c r="L432">
        <v>18</v>
      </c>
      <c r="M432">
        <v>12330</v>
      </c>
      <c r="N432">
        <v>0</v>
      </c>
      <c r="O432">
        <v>0</v>
      </c>
      <c r="P432">
        <v>0</v>
      </c>
      <c r="Q432">
        <v>0</v>
      </c>
      <c r="R432">
        <v>14.434340000000001</v>
      </c>
      <c r="S432">
        <v>13.953860000000001</v>
      </c>
      <c r="T432">
        <v>13.65324</v>
      </c>
      <c r="U432">
        <v>13.60216</v>
      </c>
      <c r="V432">
        <v>14.01919</v>
      </c>
      <c r="W432">
        <v>15.45393</v>
      </c>
      <c r="X432">
        <v>17.68083</v>
      </c>
      <c r="Y432">
        <v>19.447690000000001</v>
      </c>
      <c r="Z432">
        <v>22.283259999999999</v>
      </c>
      <c r="AA432">
        <v>25.15286</v>
      </c>
      <c r="AB432">
        <v>27.649100000000001</v>
      </c>
      <c r="AC432">
        <v>29.452770000000001</v>
      </c>
      <c r="AD432">
        <v>30.34731</v>
      </c>
      <c r="AE432">
        <v>30.679030000000001</v>
      </c>
      <c r="AF432">
        <v>30.5883</v>
      </c>
      <c r="AG432">
        <v>30.233820000000001</v>
      </c>
      <c r="AH432">
        <v>28.926100000000002</v>
      </c>
      <c r="AI432">
        <v>26.870699999999999</v>
      </c>
      <c r="AJ432">
        <v>24.464079999999999</v>
      </c>
      <c r="AK432">
        <v>22.923590000000001</v>
      </c>
      <c r="AL432">
        <v>20.994260000000001</v>
      </c>
      <c r="AM432">
        <v>19.024889999999999</v>
      </c>
      <c r="AN432">
        <v>17.02055</v>
      </c>
      <c r="AO432">
        <v>15.62477</v>
      </c>
      <c r="AP432">
        <v>67.082599999999999</v>
      </c>
      <c r="AQ432">
        <v>66.708979999999997</v>
      </c>
      <c r="AR432">
        <v>65.869320000000002</v>
      </c>
      <c r="AS432">
        <v>66.736639999999994</v>
      </c>
      <c r="AT432">
        <v>66.773539999999997</v>
      </c>
      <c r="AU432">
        <v>68.224630000000005</v>
      </c>
      <c r="AV432">
        <v>68.480419999999995</v>
      </c>
      <c r="AW432">
        <v>74.859260000000006</v>
      </c>
      <c r="AX432">
        <v>83.048190000000005</v>
      </c>
      <c r="AY432">
        <v>88.762020000000007</v>
      </c>
      <c r="AZ432">
        <v>95.183199999999999</v>
      </c>
      <c r="BA432">
        <v>96.916759999999996</v>
      </c>
      <c r="BB432">
        <v>96.488720000000001</v>
      </c>
      <c r="BC432">
        <v>95.410989999999998</v>
      </c>
      <c r="BD432">
        <v>95.687089999999998</v>
      </c>
      <c r="BE432">
        <v>96.448099999999997</v>
      </c>
      <c r="BF432">
        <v>94.760829999999999</v>
      </c>
      <c r="BG432">
        <v>89.226470000000006</v>
      </c>
      <c r="BH432">
        <v>83.577420000000004</v>
      </c>
      <c r="BI432">
        <v>80.175560000000004</v>
      </c>
      <c r="BJ432">
        <v>76.984750000000005</v>
      </c>
      <c r="BK432">
        <v>74.659760000000006</v>
      </c>
      <c r="BL432">
        <v>72.787080000000003</v>
      </c>
      <c r="BM432">
        <v>71.640870000000007</v>
      </c>
      <c r="BN432">
        <v>-0.17341390000000001</v>
      </c>
      <c r="BO432">
        <v>-0.15902949999999999</v>
      </c>
      <c r="BP432">
        <v>-0.1400064</v>
      </c>
      <c r="BQ432">
        <v>-0.14504400000000001</v>
      </c>
      <c r="BR432">
        <v>-0.1353203</v>
      </c>
      <c r="BS432">
        <v>-1.75522E-2</v>
      </c>
      <c r="BT432">
        <v>0.2624319</v>
      </c>
      <c r="BU432">
        <v>0.24713289999999999</v>
      </c>
      <c r="BV432">
        <v>0.13870689999999999</v>
      </c>
      <c r="BW432">
        <v>-3.7221299999999999E-2</v>
      </c>
      <c r="BX432">
        <v>-4.9361200000000001E-2</v>
      </c>
      <c r="BY432">
        <v>-3.7964000000000001E-3</v>
      </c>
      <c r="BZ432">
        <v>7.51917E-2</v>
      </c>
      <c r="CA432">
        <v>0.18247260000000001</v>
      </c>
      <c r="CB432">
        <v>0.25353589999999998</v>
      </c>
      <c r="CC432">
        <v>7.9967700000000003E-2</v>
      </c>
      <c r="CD432">
        <v>-0.13887550000000001</v>
      </c>
      <c r="CE432">
        <v>-0.2073594</v>
      </c>
      <c r="CF432">
        <v>-0.37936370000000003</v>
      </c>
      <c r="CG432">
        <v>-0.45357199999999998</v>
      </c>
      <c r="CH432">
        <v>-0.49022700000000002</v>
      </c>
      <c r="CI432">
        <v>-0.4770181</v>
      </c>
      <c r="CJ432">
        <v>-0.39810889999999999</v>
      </c>
      <c r="CK432">
        <v>-0.3681314</v>
      </c>
      <c r="CL432" s="25">
        <v>1.1807E-3</v>
      </c>
      <c r="CM432" s="25">
        <v>1.0847999999999999E-3</v>
      </c>
      <c r="CN432" s="25">
        <v>1.0690000000000001E-3</v>
      </c>
      <c r="CO432" s="25">
        <v>1.0757E-3</v>
      </c>
      <c r="CP432" s="25">
        <v>1.1344E-3</v>
      </c>
      <c r="CQ432" s="25">
        <v>1.3581000000000001E-3</v>
      </c>
      <c r="CR432" s="25">
        <v>1.5158000000000001E-3</v>
      </c>
      <c r="CS432" s="25">
        <v>1.2386999999999999E-3</v>
      </c>
      <c r="CT432" s="25">
        <v>1.0123E-3</v>
      </c>
      <c r="CU432" s="25">
        <v>6.1200000000000002E-4</v>
      </c>
      <c r="CV432" s="25">
        <v>2.5060000000000002E-4</v>
      </c>
      <c r="CW432" s="25">
        <v>8.8999999999999995E-5</v>
      </c>
      <c r="CX432" s="25">
        <v>2.318E-4</v>
      </c>
      <c r="CY432" s="25">
        <v>6.6140000000000003E-4</v>
      </c>
      <c r="CZ432" s="25">
        <v>1.4748000000000001E-3</v>
      </c>
      <c r="DA432" s="25">
        <v>2.0252999999999998E-3</v>
      </c>
      <c r="DB432" s="25">
        <v>2.4721000000000001E-3</v>
      </c>
      <c r="DC432" s="25">
        <v>2.7682000000000002E-3</v>
      </c>
      <c r="DD432" s="25">
        <v>2.7931000000000002E-3</v>
      </c>
      <c r="DE432" s="25">
        <v>2.7812000000000002E-3</v>
      </c>
      <c r="DF432" s="25">
        <v>2.1394000000000001E-3</v>
      </c>
      <c r="DG432" s="25">
        <v>1.7648E-3</v>
      </c>
      <c r="DH432" s="25">
        <v>1.4406E-3</v>
      </c>
      <c r="DI432" s="25">
        <v>1.2557E-3</v>
      </c>
    </row>
    <row r="433" spans="1:113" x14ac:dyDescent="0.25">
      <c r="A433" t="str">
        <f t="shared" si="6"/>
        <v>All_All_All_All_All_0 to 199.99 kW_44105</v>
      </c>
      <c r="B433" t="s">
        <v>155</v>
      </c>
      <c r="C433" t="s">
        <v>220</v>
      </c>
      <c r="D433" t="s">
        <v>2</v>
      </c>
      <c r="E433" t="s">
        <v>2</v>
      </c>
      <c r="F433" t="s">
        <v>2</v>
      </c>
      <c r="G433" t="s">
        <v>2</v>
      </c>
      <c r="H433" t="s">
        <v>2</v>
      </c>
      <c r="I433" t="s">
        <v>212</v>
      </c>
      <c r="J433" s="11">
        <v>44105</v>
      </c>
      <c r="K433">
        <v>15</v>
      </c>
      <c r="L433">
        <v>18</v>
      </c>
      <c r="M433">
        <v>12328</v>
      </c>
      <c r="N433">
        <v>0</v>
      </c>
      <c r="O433">
        <v>0</v>
      </c>
      <c r="P433">
        <v>0</v>
      </c>
      <c r="Q433">
        <v>0</v>
      </c>
      <c r="R433">
        <v>14.820790000000001</v>
      </c>
      <c r="S433">
        <v>14.2285</v>
      </c>
      <c r="T433">
        <v>13.904590000000001</v>
      </c>
      <c r="U433">
        <v>13.889010000000001</v>
      </c>
      <c r="V433">
        <v>14.303319999999999</v>
      </c>
      <c r="W433">
        <v>15.61862</v>
      </c>
      <c r="X433">
        <v>17.769159999999999</v>
      </c>
      <c r="Y433">
        <v>19.480699999999999</v>
      </c>
      <c r="Z433">
        <v>22.202000000000002</v>
      </c>
      <c r="AA433">
        <v>25.027809999999999</v>
      </c>
      <c r="AB433">
        <v>27.615020000000001</v>
      </c>
      <c r="AC433">
        <v>29.495039999999999</v>
      </c>
      <c r="AD433">
        <v>30.384399999999999</v>
      </c>
      <c r="AE433">
        <v>30.823260000000001</v>
      </c>
      <c r="AF433">
        <v>30.459099999999999</v>
      </c>
      <c r="AG433">
        <v>29.871459999999999</v>
      </c>
      <c r="AH433">
        <v>28.57892</v>
      </c>
      <c r="AI433">
        <v>26.564419999999998</v>
      </c>
      <c r="AJ433">
        <v>24.27244</v>
      </c>
      <c r="AK433">
        <v>22.761890000000001</v>
      </c>
      <c r="AL433">
        <v>20.925909999999998</v>
      </c>
      <c r="AM433">
        <v>19.065169999999998</v>
      </c>
      <c r="AN433">
        <v>17.072520000000001</v>
      </c>
      <c r="AO433">
        <v>15.624980000000001</v>
      </c>
      <c r="AP433">
        <v>71.171400000000006</v>
      </c>
      <c r="AQ433">
        <v>70.38091</v>
      </c>
      <c r="AR433">
        <v>69.09599</v>
      </c>
      <c r="AS433">
        <v>68.194040000000001</v>
      </c>
      <c r="AT433">
        <v>66.161919999999995</v>
      </c>
      <c r="AU433">
        <v>66.470920000000007</v>
      </c>
      <c r="AV433">
        <v>66.001009999999994</v>
      </c>
      <c r="AW433">
        <v>72.580969999999994</v>
      </c>
      <c r="AX433">
        <v>81.344250000000002</v>
      </c>
      <c r="AY433">
        <v>89.024379999999994</v>
      </c>
      <c r="AZ433">
        <v>94.964879999999994</v>
      </c>
      <c r="BA433">
        <v>97.845889999999997</v>
      </c>
      <c r="BB433">
        <v>98.434650000000005</v>
      </c>
      <c r="BC433">
        <v>98.037639999999996</v>
      </c>
      <c r="BD433">
        <v>95.879689999999997</v>
      </c>
      <c r="BE433">
        <v>93.986019999999996</v>
      </c>
      <c r="BF433">
        <v>92.473789999999994</v>
      </c>
      <c r="BG433">
        <v>87.501859999999994</v>
      </c>
      <c r="BH433">
        <v>81.573899999999995</v>
      </c>
      <c r="BI433">
        <v>76.744799999999998</v>
      </c>
      <c r="BJ433">
        <v>74.268370000000004</v>
      </c>
      <c r="BK433">
        <v>72.685220000000001</v>
      </c>
      <c r="BL433">
        <v>70.560869999999994</v>
      </c>
      <c r="BM433">
        <v>68.602919999999997</v>
      </c>
      <c r="BN433">
        <v>-0.25355299999999997</v>
      </c>
      <c r="BO433">
        <v>-0.2229922</v>
      </c>
      <c r="BP433">
        <v>-0.18579809999999999</v>
      </c>
      <c r="BQ433">
        <v>-0.1769549</v>
      </c>
      <c r="BR433">
        <v>-0.1242045</v>
      </c>
      <c r="BS433">
        <v>-5.3426300000000003E-2</v>
      </c>
      <c r="BT433">
        <v>0.20820910000000001</v>
      </c>
      <c r="BU433">
        <v>0.1932381</v>
      </c>
      <c r="BV433">
        <v>8.8369600000000006E-2</v>
      </c>
      <c r="BW433">
        <v>-1.08833E-2</v>
      </c>
      <c r="BX433">
        <v>-4.9068599999999997E-2</v>
      </c>
      <c r="BY433">
        <v>-5.5281999999999996E-3</v>
      </c>
      <c r="BZ433">
        <v>7.2513400000000006E-2</v>
      </c>
      <c r="CA433">
        <v>0.17676420000000001</v>
      </c>
      <c r="CB433">
        <v>0.2481217</v>
      </c>
      <c r="CC433">
        <v>9.6232700000000004E-2</v>
      </c>
      <c r="CD433">
        <v>-0.1096419</v>
      </c>
      <c r="CE433">
        <v>-0.1736142</v>
      </c>
      <c r="CF433">
        <v>-0.25635520000000001</v>
      </c>
      <c r="CG433">
        <v>-0.33924090000000001</v>
      </c>
      <c r="CH433">
        <v>-0.36777880000000002</v>
      </c>
      <c r="CI433">
        <v>-0.34035359999999998</v>
      </c>
      <c r="CJ433">
        <v>-0.2960853</v>
      </c>
      <c r="CK433">
        <v>-0.28617379999999998</v>
      </c>
      <c r="CL433">
        <v>1.3223E-3</v>
      </c>
      <c r="CM433">
        <v>1.2260999999999999E-3</v>
      </c>
      <c r="CN433">
        <v>1.191E-3</v>
      </c>
      <c r="CO433">
        <v>1.2147E-3</v>
      </c>
      <c r="CP433">
        <v>1.4482E-3</v>
      </c>
      <c r="CQ433">
        <v>1.6443E-3</v>
      </c>
      <c r="CR433">
        <v>2.0828999999999999E-3</v>
      </c>
      <c r="CS433">
        <v>1.5552999999999999E-3</v>
      </c>
      <c r="CT433">
        <v>1.1417E-3</v>
      </c>
      <c r="CU433" s="25">
        <v>6.9760000000000004E-4</v>
      </c>
      <c r="CV433" s="25">
        <v>2.6160000000000002E-4</v>
      </c>
      <c r="CW433" s="25">
        <v>9.9500000000000006E-5</v>
      </c>
      <c r="CX433" s="25">
        <v>2.6039999999999999E-4</v>
      </c>
      <c r="CY433">
        <v>8.4619999999999997E-4</v>
      </c>
      <c r="CZ433">
        <v>1.6299000000000001E-3</v>
      </c>
      <c r="DA433">
        <v>2.2563000000000001E-3</v>
      </c>
      <c r="DB433">
        <v>2.7556E-3</v>
      </c>
      <c r="DC433">
        <v>3.3392000000000001E-3</v>
      </c>
      <c r="DD433">
        <v>3.8227999999999999E-3</v>
      </c>
      <c r="DE433">
        <v>3.2945000000000001E-3</v>
      </c>
      <c r="DF433">
        <v>2.5417E-3</v>
      </c>
      <c r="DG433">
        <v>2.0807E-3</v>
      </c>
      <c r="DH433">
        <v>1.7403E-3</v>
      </c>
      <c r="DI433">
        <v>1.4764999999999999E-3</v>
      </c>
    </row>
    <row r="434" spans="1:113" x14ac:dyDescent="0.25">
      <c r="A434" t="str">
        <f t="shared" si="6"/>
        <v>All_All_All_All_All_200 kW and above_44060</v>
      </c>
      <c r="B434" t="s">
        <v>155</v>
      </c>
      <c r="C434" t="s">
        <v>178</v>
      </c>
      <c r="D434" t="s">
        <v>2</v>
      </c>
      <c r="E434" t="s">
        <v>2</v>
      </c>
      <c r="F434" t="s">
        <v>2</v>
      </c>
      <c r="G434" t="s">
        <v>2</v>
      </c>
      <c r="H434" t="s">
        <v>2</v>
      </c>
      <c r="I434" t="s">
        <v>39</v>
      </c>
      <c r="J434" s="11">
        <v>44060</v>
      </c>
      <c r="K434">
        <v>15</v>
      </c>
      <c r="L434">
        <v>18</v>
      </c>
      <c r="M434">
        <v>1427</v>
      </c>
      <c r="N434">
        <v>0</v>
      </c>
      <c r="O434">
        <v>0</v>
      </c>
      <c r="P434">
        <v>0</v>
      </c>
      <c r="Q434">
        <v>0</v>
      </c>
      <c r="R434">
        <v>153.90280000000001</v>
      </c>
      <c r="S434">
        <v>150.97790000000001</v>
      </c>
      <c r="T434">
        <v>151.46170000000001</v>
      </c>
      <c r="U434">
        <v>153.43379999999999</v>
      </c>
      <c r="V434">
        <v>157.14619999999999</v>
      </c>
      <c r="W434">
        <v>173.01259999999999</v>
      </c>
      <c r="X434">
        <v>192.85640000000001</v>
      </c>
      <c r="Y434">
        <v>205.14150000000001</v>
      </c>
      <c r="Z434">
        <v>212.5652</v>
      </c>
      <c r="AA434">
        <v>216.51310000000001</v>
      </c>
      <c r="AB434">
        <v>219.30430000000001</v>
      </c>
      <c r="AC434">
        <v>222.9006</v>
      </c>
      <c r="AD434">
        <v>225.00890000000001</v>
      </c>
      <c r="AE434">
        <v>225.20160000000001</v>
      </c>
      <c r="AF434">
        <v>220.41560000000001</v>
      </c>
      <c r="AG434">
        <v>216.60149999999999</v>
      </c>
      <c r="AH434">
        <v>207.81059999999999</v>
      </c>
      <c r="AI434">
        <v>201.29230000000001</v>
      </c>
      <c r="AJ434">
        <v>190.7371</v>
      </c>
      <c r="AK434">
        <v>182.78540000000001</v>
      </c>
      <c r="AL434">
        <v>176.78469999999999</v>
      </c>
      <c r="AM434">
        <v>176.70310000000001</v>
      </c>
      <c r="AN434">
        <v>172.714</v>
      </c>
      <c r="AO434">
        <v>164.9264</v>
      </c>
      <c r="AP434">
        <v>71.923699999999997</v>
      </c>
      <c r="AQ434">
        <v>71.269400000000005</v>
      </c>
      <c r="AR434">
        <v>70.143140000000002</v>
      </c>
      <c r="AS434">
        <v>70.295640000000006</v>
      </c>
      <c r="AT434">
        <v>70.963660000000004</v>
      </c>
      <c r="AU434">
        <v>71.913150000000002</v>
      </c>
      <c r="AV434">
        <v>72.607380000000006</v>
      </c>
      <c r="AW434">
        <v>74.477450000000005</v>
      </c>
      <c r="AX434">
        <v>76.012630000000001</v>
      </c>
      <c r="AY434">
        <v>77.943709999999996</v>
      </c>
      <c r="AZ434">
        <v>82.096440000000001</v>
      </c>
      <c r="BA434">
        <v>85.459620000000001</v>
      </c>
      <c r="BB434">
        <v>86.754099999999994</v>
      </c>
      <c r="BC434">
        <v>88.186220000000006</v>
      </c>
      <c r="BD434">
        <v>89.487780000000001</v>
      </c>
      <c r="BE434">
        <v>88.303120000000007</v>
      </c>
      <c r="BF434">
        <v>86.350679999999997</v>
      </c>
      <c r="BG434">
        <v>84.734830000000002</v>
      </c>
      <c r="BH434">
        <v>80.061210000000003</v>
      </c>
      <c r="BI434">
        <v>76.280140000000003</v>
      </c>
      <c r="BJ434">
        <v>74.446089999999998</v>
      </c>
      <c r="BK434">
        <v>73.497690000000006</v>
      </c>
      <c r="BL434">
        <v>72.966459999999998</v>
      </c>
      <c r="BM434">
        <v>72.359859999999998</v>
      </c>
      <c r="BN434">
        <v>1.2456670000000001</v>
      </c>
      <c r="BO434">
        <v>0.85969689999999999</v>
      </c>
      <c r="BP434">
        <v>0.21090619999999999</v>
      </c>
      <c r="BQ434">
        <v>-1.6671100000000001E-2</v>
      </c>
      <c r="BR434">
        <v>0.5929991</v>
      </c>
      <c r="BS434">
        <v>1.4906029999999999</v>
      </c>
      <c r="BT434">
        <v>0.98146339999999999</v>
      </c>
      <c r="BU434">
        <v>0.45088089999999997</v>
      </c>
      <c r="BV434">
        <v>-1.37134</v>
      </c>
      <c r="BW434">
        <v>-2.000969</v>
      </c>
      <c r="BX434">
        <v>-0.77356539999999996</v>
      </c>
      <c r="BY434">
        <v>-0.32908759999999998</v>
      </c>
      <c r="BZ434">
        <v>0.95868770000000003</v>
      </c>
      <c r="CA434">
        <v>2.7657060000000002</v>
      </c>
      <c r="CB434">
        <v>4.6853020000000001</v>
      </c>
      <c r="CC434">
        <v>3.1819739999999999</v>
      </c>
      <c r="CD434">
        <v>2.0485950000000002</v>
      </c>
      <c r="CE434">
        <v>1.673546</v>
      </c>
      <c r="CF434">
        <v>2.4444219999999999</v>
      </c>
      <c r="CG434">
        <v>2.3549009999999999</v>
      </c>
      <c r="CH434">
        <v>1.3485389999999999</v>
      </c>
      <c r="CI434">
        <v>-0.1655758</v>
      </c>
      <c r="CJ434">
        <v>-1.124606</v>
      </c>
      <c r="CK434">
        <v>-0.55661459999999996</v>
      </c>
      <c r="CL434">
        <v>1.3831629999999999</v>
      </c>
      <c r="CM434">
        <v>1.17119</v>
      </c>
      <c r="CN434">
        <v>0.96364660000000002</v>
      </c>
      <c r="CO434">
        <v>0.8685001</v>
      </c>
      <c r="CP434">
        <v>0.80879190000000001</v>
      </c>
      <c r="CQ434">
        <v>0.75037109999999996</v>
      </c>
      <c r="CR434">
        <v>0.74122489999999996</v>
      </c>
      <c r="CS434">
        <v>0.54405820000000005</v>
      </c>
      <c r="CT434">
        <v>0.6055123</v>
      </c>
      <c r="CU434">
        <v>0.77824249999999995</v>
      </c>
      <c r="CV434" s="25">
        <v>0.77429049999999999</v>
      </c>
      <c r="CW434" s="25">
        <v>0.4272667</v>
      </c>
      <c r="CX434" s="25">
        <v>0.72405350000000002</v>
      </c>
      <c r="CY434">
        <v>1.6111770000000001</v>
      </c>
      <c r="CZ434">
        <v>4.3427490000000004</v>
      </c>
      <c r="DA434">
        <v>4.6651490000000004</v>
      </c>
      <c r="DB434">
        <v>4.7667830000000002</v>
      </c>
      <c r="DC434">
        <v>5.2659120000000001</v>
      </c>
      <c r="DD434">
        <v>3.5921799999999999</v>
      </c>
      <c r="DE434">
        <v>2.9458829999999998</v>
      </c>
      <c r="DF434">
        <v>3.1539269999999999</v>
      </c>
      <c r="DG434">
        <v>1.604039</v>
      </c>
      <c r="DH434">
        <v>1.7884119999999999</v>
      </c>
      <c r="DI434">
        <v>1.5653330000000001</v>
      </c>
    </row>
    <row r="435" spans="1:113" x14ac:dyDescent="0.25">
      <c r="A435" t="str">
        <f t="shared" si="6"/>
        <v>All_All_All_All_All_200 kW and above_44061</v>
      </c>
      <c r="B435" t="s">
        <v>155</v>
      </c>
      <c r="C435" t="s">
        <v>178</v>
      </c>
      <c r="D435" t="s">
        <v>2</v>
      </c>
      <c r="E435" t="s">
        <v>2</v>
      </c>
      <c r="F435" t="s">
        <v>2</v>
      </c>
      <c r="G435" t="s">
        <v>2</v>
      </c>
      <c r="H435" t="s">
        <v>2</v>
      </c>
      <c r="I435" t="s">
        <v>39</v>
      </c>
      <c r="J435" s="11">
        <v>44061</v>
      </c>
      <c r="K435">
        <v>15</v>
      </c>
      <c r="L435">
        <v>18</v>
      </c>
      <c r="M435">
        <v>1427</v>
      </c>
      <c r="N435">
        <v>0</v>
      </c>
      <c r="O435">
        <v>0</v>
      </c>
      <c r="P435">
        <v>0</v>
      </c>
      <c r="Q435">
        <v>0</v>
      </c>
      <c r="R435">
        <v>160.85839999999999</v>
      </c>
      <c r="S435">
        <v>156.70699999999999</v>
      </c>
      <c r="T435">
        <v>153.13720000000001</v>
      </c>
      <c r="U435">
        <v>152.072</v>
      </c>
      <c r="V435">
        <v>158.38900000000001</v>
      </c>
      <c r="W435">
        <v>173.31440000000001</v>
      </c>
      <c r="X435">
        <v>194.1131</v>
      </c>
      <c r="Y435">
        <v>208.0883</v>
      </c>
      <c r="Z435">
        <v>217.4864</v>
      </c>
      <c r="AA435">
        <v>225.21459999999999</v>
      </c>
      <c r="AB435">
        <v>233.74160000000001</v>
      </c>
      <c r="AC435">
        <v>242.16720000000001</v>
      </c>
      <c r="AD435">
        <v>241.768</v>
      </c>
      <c r="AE435">
        <v>236.13589999999999</v>
      </c>
      <c r="AF435">
        <v>223.40479999999999</v>
      </c>
      <c r="AG435">
        <v>218.53700000000001</v>
      </c>
      <c r="AH435">
        <v>213.92089999999999</v>
      </c>
      <c r="AI435">
        <v>204.3399</v>
      </c>
      <c r="AJ435">
        <v>191.64619999999999</v>
      </c>
      <c r="AK435">
        <v>184.91759999999999</v>
      </c>
      <c r="AL435">
        <v>179.50739999999999</v>
      </c>
      <c r="AM435">
        <v>180.69759999999999</v>
      </c>
      <c r="AN435">
        <v>178.102</v>
      </c>
      <c r="AO435">
        <v>169.92920000000001</v>
      </c>
      <c r="AP435">
        <v>72.040700000000001</v>
      </c>
      <c r="AQ435">
        <v>71.884810000000002</v>
      </c>
      <c r="AR435">
        <v>71.776820000000001</v>
      </c>
      <c r="AS435">
        <v>71.950980000000001</v>
      </c>
      <c r="AT435">
        <v>72.435209999999998</v>
      </c>
      <c r="AU435">
        <v>73.132050000000007</v>
      </c>
      <c r="AV435">
        <v>73.422780000000003</v>
      </c>
      <c r="AW435">
        <v>77.51952</v>
      </c>
      <c r="AX435">
        <v>81.246740000000003</v>
      </c>
      <c r="AY435">
        <v>87.236400000000003</v>
      </c>
      <c r="AZ435">
        <v>90.654780000000002</v>
      </c>
      <c r="BA435">
        <v>93.879419999999996</v>
      </c>
      <c r="BB435">
        <v>93.91319</v>
      </c>
      <c r="BC435">
        <v>87.447199999999995</v>
      </c>
      <c r="BD435">
        <v>86.070849999999993</v>
      </c>
      <c r="BE435">
        <v>85.965190000000007</v>
      </c>
      <c r="BF435">
        <v>86.061000000000007</v>
      </c>
      <c r="BG435">
        <v>83.289370000000005</v>
      </c>
      <c r="BH435">
        <v>79.989699999999999</v>
      </c>
      <c r="BI435">
        <v>77.52955</v>
      </c>
      <c r="BJ435">
        <v>75.714259999999996</v>
      </c>
      <c r="BK435">
        <v>74.851950000000002</v>
      </c>
      <c r="BL435">
        <v>74.366460000000004</v>
      </c>
      <c r="BM435">
        <v>73.437349999999995</v>
      </c>
      <c r="BN435">
        <v>-0.2238269</v>
      </c>
      <c r="BO435">
        <v>-0.17538980000000001</v>
      </c>
      <c r="BP435">
        <v>1.0829150000000001</v>
      </c>
      <c r="BQ435">
        <v>1.299517</v>
      </c>
      <c r="BR435">
        <v>0.89796710000000002</v>
      </c>
      <c r="BS435">
        <v>8.9323E-2</v>
      </c>
      <c r="BT435">
        <v>0.15672829999999999</v>
      </c>
      <c r="BU435">
        <v>1.3895930000000001</v>
      </c>
      <c r="BV435">
        <v>-0.59624770000000005</v>
      </c>
      <c r="BW435">
        <v>-1.182212</v>
      </c>
      <c r="BX435">
        <v>-2.9225409999999998</v>
      </c>
      <c r="BY435">
        <v>-2.2566169999999999</v>
      </c>
      <c r="BZ435">
        <v>-0.96789400000000003</v>
      </c>
      <c r="CA435">
        <v>1.8270770000000001</v>
      </c>
      <c r="CB435">
        <v>6.3414039999999998</v>
      </c>
      <c r="CC435">
        <v>4.0754760000000001</v>
      </c>
      <c r="CD435">
        <v>3.165003</v>
      </c>
      <c r="CE435">
        <v>2.8311250000000001</v>
      </c>
      <c r="CF435">
        <v>1.549258</v>
      </c>
      <c r="CG435">
        <v>0.28126980000000001</v>
      </c>
      <c r="CH435">
        <v>-0.63892199999999999</v>
      </c>
      <c r="CI435">
        <v>-1.1500250000000001</v>
      </c>
      <c r="CJ435">
        <v>-1.5326420000000001</v>
      </c>
      <c r="CK435">
        <v>-0.38361640000000002</v>
      </c>
      <c r="CL435">
        <v>0.91736700000000004</v>
      </c>
      <c r="CM435">
        <v>1.020289</v>
      </c>
      <c r="CN435">
        <v>0.85439600000000004</v>
      </c>
      <c r="CO435">
        <v>0.88483129999999999</v>
      </c>
      <c r="CP435">
        <v>0.7457452</v>
      </c>
      <c r="CQ435">
        <v>0.55015029999999998</v>
      </c>
      <c r="CR435">
        <v>0.72019330000000004</v>
      </c>
      <c r="CS435">
        <v>0.45673789999999997</v>
      </c>
      <c r="CT435">
        <v>0.37815850000000001</v>
      </c>
      <c r="CU435">
        <v>0.67246159999999999</v>
      </c>
      <c r="CV435">
        <v>0.77263409999999999</v>
      </c>
      <c r="CW435">
        <v>0.42552050000000002</v>
      </c>
      <c r="CX435">
        <v>0.63146170000000001</v>
      </c>
      <c r="CY435">
        <v>1.2856190000000001</v>
      </c>
      <c r="CZ435">
        <v>4.6056100000000004</v>
      </c>
      <c r="DA435">
        <v>5.0639599999999998</v>
      </c>
      <c r="DB435">
        <v>5.3218519999999998</v>
      </c>
      <c r="DC435">
        <v>5.8679309999999996</v>
      </c>
      <c r="DD435">
        <v>2.8746149999999999</v>
      </c>
      <c r="DE435">
        <v>2.1331250000000002</v>
      </c>
      <c r="DF435">
        <v>2.3435299999999999</v>
      </c>
      <c r="DG435">
        <v>1.231233</v>
      </c>
      <c r="DH435">
        <v>1.170077</v>
      </c>
      <c r="DI435">
        <v>1.110025</v>
      </c>
    </row>
    <row r="436" spans="1:113" x14ac:dyDescent="0.25">
      <c r="A436" t="str">
        <f t="shared" si="6"/>
        <v>All_All_All_All_All_200 kW and above_44062</v>
      </c>
      <c r="B436" t="s">
        <v>155</v>
      </c>
      <c r="C436" t="s">
        <v>178</v>
      </c>
      <c r="D436" t="s">
        <v>2</v>
      </c>
      <c r="E436" t="s">
        <v>2</v>
      </c>
      <c r="F436" t="s">
        <v>2</v>
      </c>
      <c r="G436" t="s">
        <v>2</v>
      </c>
      <c r="H436" t="s">
        <v>2</v>
      </c>
      <c r="I436" t="s">
        <v>39</v>
      </c>
      <c r="J436" s="11">
        <v>44062</v>
      </c>
      <c r="K436">
        <v>15</v>
      </c>
      <c r="L436">
        <v>18</v>
      </c>
      <c r="M436">
        <v>1427</v>
      </c>
      <c r="N436">
        <v>0</v>
      </c>
      <c r="O436">
        <v>0</v>
      </c>
      <c r="P436">
        <v>0</v>
      </c>
      <c r="Q436">
        <v>0</v>
      </c>
      <c r="R436">
        <v>165.0522</v>
      </c>
      <c r="S436">
        <v>160.50450000000001</v>
      </c>
      <c r="T436">
        <v>156.22229999999999</v>
      </c>
      <c r="U436">
        <v>155.0625</v>
      </c>
      <c r="V436">
        <v>159.70410000000001</v>
      </c>
      <c r="W436">
        <v>174.32730000000001</v>
      </c>
      <c r="X436">
        <v>195.6765</v>
      </c>
      <c r="Y436">
        <v>207.9863</v>
      </c>
      <c r="Z436">
        <v>217.24010000000001</v>
      </c>
      <c r="AA436">
        <v>223.0033</v>
      </c>
      <c r="AB436">
        <v>232.20910000000001</v>
      </c>
      <c r="AC436">
        <v>236.33160000000001</v>
      </c>
      <c r="AD436">
        <v>238.38849999999999</v>
      </c>
      <c r="AE436">
        <v>234.85310000000001</v>
      </c>
      <c r="AF436">
        <v>227.67439999999999</v>
      </c>
      <c r="AG436">
        <v>221.84950000000001</v>
      </c>
      <c r="AH436">
        <v>213.25489999999999</v>
      </c>
      <c r="AI436">
        <v>205.26480000000001</v>
      </c>
      <c r="AJ436">
        <v>195.00659999999999</v>
      </c>
      <c r="AK436">
        <v>187.44710000000001</v>
      </c>
      <c r="AL436">
        <v>180.81379999999999</v>
      </c>
      <c r="AM436">
        <v>182.21299999999999</v>
      </c>
      <c r="AN436">
        <v>176.46420000000001</v>
      </c>
      <c r="AO436">
        <v>170.07040000000001</v>
      </c>
      <c r="AP436">
        <v>73.435199999999995</v>
      </c>
      <c r="AQ436">
        <v>72.924700000000001</v>
      </c>
      <c r="AR436">
        <v>72.910160000000005</v>
      </c>
      <c r="AS436">
        <v>72.270769999999999</v>
      </c>
      <c r="AT436">
        <v>72.236559999999997</v>
      </c>
      <c r="AU436">
        <v>71.761279999999999</v>
      </c>
      <c r="AV436">
        <v>72.541650000000004</v>
      </c>
      <c r="AW436">
        <v>76.336579999999998</v>
      </c>
      <c r="AX436">
        <v>81.274159999999995</v>
      </c>
      <c r="AY436">
        <v>85.014799999999994</v>
      </c>
      <c r="AZ436">
        <v>87.588139999999996</v>
      </c>
      <c r="BA436">
        <v>88.796959999999999</v>
      </c>
      <c r="BB436">
        <v>87.866820000000004</v>
      </c>
      <c r="BC436">
        <v>88.095500000000001</v>
      </c>
      <c r="BD436">
        <v>87.322749999999999</v>
      </c>
      <c r="BE436">
        <v>87.354389999999995</v>
      </c>
      <c r="BF436">
        <v>86.657510000000002</v>
      </c>
      <c r="BG436">
        <v>84.581729999999993</v>
      </c>
      <c r="BH436">
        <v>79.680970000000002</v>
      </c>
      <c r="BI436">
        <v>76.157359999999997</v>
      </c>
      <c r="BJ436">
        <v>74.826390000000004</v>
      </c>
      <c r="BK436">
        <v>74.358440000000002</v>
      </c>
      <c r="BL436">
        <v>73.235709999999997</v>
      </c>
      <c r="BM436">
        <v>72.863230000000001</v>
      </c>
      <c r="BN436">
        <v>-0.40341110000000002</v>
      </c>
      <c r="BO436">
        <v>-0.25561499999999998</v>
      </c>
      <c r="BP436">
        <v>1.2104239999999999</v>
      </c>
      <c r="BQ436">
        <v>1.340919</v>
      </c>
      <c r="BR436">
        <v>0.86402199999999996</v>
      </c>
      <c r="BS436">
        <v>0.57670500000000002</v>
      </c>
      <c r="BT436">
        <v>0.26684439999999998</v>
      </c>
      <c r="BU436">
        <v>1.30209</v>
      </c>
      <c r="BV436">
        <v>-0.63889770000000001</v>
      </c>
      <c r="BW436">
        <v>-1.4337800000000001</v>
      </c>
      <c r="BX436">
        <v>-2.8750279999999999</v>
      </c>
      <c r="BY436">
        <v>-2.2657970000000001</v>
      </c>
      <c r="BZ436">
        <v>-0.80823069999999997</v>
      </c>
      <c r="CA436">
        <v>1.8902380000000001</v>
      </c>
      <c r="CB436">
        <v>6.3527579999999997</v>
      </c>
      <c r="CC436">
        <v>4.1525340000000002</v>
      </c>
      <c r="CD436">
        <v>3.2558820000000002</v>
      </c>
      <c r="CE436">
        <v>3.034856</v>
      </c>
      <c r="CF436">
        <v>1.494923</v>
      </c>
      <c r="CG436">
        <v>0.29316599999999998</v>
      </c>
      <c r="CH436">
        <v>-0.69745199999999996</v>
      </c>
      <c r="CI436">
        <v>-0.96429260000000006</v>
      </c>
      <c r="CJ436">
        <v>-1.258186</v>
      </c>
      <c r="CK436">
        <v>-0.28983540000000002</v>
      </c>
      <c r="CL436">
        <v>1.0589189999999999</v>
      </c>
      <c r="CM436">
        <v>1.116106</v>
      </c>
      <c r="CN436">
        <v>0.93563010000000002</v>
      </c>
      <c r="CO436">
        <v>0.92838209999999999</v>
      </c>
      <c r="CP436">
        <v>0.75000840000000002</v>
      </c>
      <c r="CQ436">
        <v>0.49896889999999999</v>
      </c>
      <c r="CR436">
        <v>0.71961359999999996</v>
      </c>
      <c r="CS436">
        <v>0.43003770000000002</v>
      </c>
      <c r="CT436">
        <v>0.38138670000000002</v>
      </c>
      <c r="CU436">
        <v>0.61942220000000003</v>
      </c>
      <c r="CV436">
        <v>0.73292310000000005</v>
      </c>
      <c r="CW436">
        <v>0.3770463</v>
      </c>
      <c r="CX436">
        <v>0.61226480000000005</v>
      </c>
      <c r="CY436">
        <v>1.3505819999999999</v>
      </c>
      <c r="CZ436">
        <v>5.2190529999999997</v>
      </c>
      <c r="DA436">
        <v>5.6902400000000002</v>
      </c>
      <c r="DB436">
        <v>5.9089090000000004</v>
      </c>
      <c r="DC436">
        <v>6.8396100000000004</v>
      </c>
      <c r="DD436">
        <v>3.021522</v>
      </c>
      <c r="DE436">
        <v>2.0382920000000002</v>
      </c>
      <c r="DF436">
        <v>2.3273450000000002</v>
      </c>
      <c r="DG436">
        <v>1.2153959999999999</v>
      </c>
      <c r="DH436">
        <v>1.2173909999999999</v>
      </c>
      <c r="DI436">
        <v>1.1444749999999999</v>
      </c>
    </row>
    <row r="437" spans="1:113" x14ac:dyDescent="0.25">
      <c r="A437" t="str">
        <f t="shared" si="6"/>
        <v>All_All_All_All_All_200 kW and above_44063</v>
      </c>
      <c r="B437" t="s">
        <v>155</v>
      </c>
      <c r="C437" t="s">
        <v>178</v>
      </c>
      <c r="D437" t="s">
        <v>2</v>
      </c>
      <c r="E437" t="s">
        <v>2</v>
      </c>
      <c r="F437" t="s">
        <v>2</v>
      </c>
      <c r="G437" t="s">
        <v>2</v>
      </c>
      <c r="H437" t="s">
        <v>2</v>
      </c>
      <c r="I437" t="s">
        <v>39</v>
      </c>
      <c r="J437" s="11">
        <v>44063</v>
      </c>
      <c r="K437">
        <v>15</v>
      </c>
      <c r="L437">
        <v>18</v>
      </c>
      <c r="M437">
        <v>1427</v>
      </c>
      <c r="N437">
        <v>0</v>
      </c>
      <c r="O437">
        <v>0</v>
      </c>
      <c r="P437">
        <v>0</v>
      </c>
      <c r="Q437">
        <v>0</v>
      </c>
      <c r="R437">
        <v>165.018</v>
      </c>
      <c r="S437">
        <v>159.41419999999999</v>
      </c>
      <c r="T437">
        <v>155.13470000000001</v>
      </c>
      <c r="U437">
        <v>154.9349</v>
      </c>
      <c r="V437">
        <v>160.61009999999999</v>
      </c>
      <c r="W437">
        <v>175.4684</v>
      </c>
      <c r="X437">
        <v>194.1669</v>
      </c>
      <c r="Y437">
        <v>205.8058</v>
      </c>
      <c r="Z437">
        <v>213.02199999999999</v>
      </c>
      <c r="AA437">
        <v>221.48859999999999</v>
      </c>
      <c r="AB437">
        <v>229.80250000000001</v>
      </c>
      <c r="AC437">
        <v>231.9931</v>
      </c>
      <c r="AD437">
        <v>233.10910000000001</v>
      </c>
      <c r="AE437">
        <v>233.3905</v>
      </c>
      <c r="AF437">
        <v>225.4717</v>
      </c>
      <c r="AG437">
        <v>221.49430000000001</v>
      </c>
      <c r="AH437">
        <v>210.62620000000001</v>
      </c>
      <c r="AI437">
        <v>200.46350000000001</v>
      </c>
      <c r="AJ437">
        <v>191.04859999999999</v>
      </c>
      <c r="AK437">
        <v>186.68719999999999</v>
      </c>
      <c r="AL437">
        <v>179.85040000000001</v>
      </c>
      <c r="AM437">
        <v>175.85560000000001</v>
      </c>
      <c r="AN437">
        <v>171.7302</v>
      </c>
      <c r="AO437">
        <v>164.5909</v>
      </c>
      <c r="AP437">
        <v>72.390100000000004</v>
      </c>
      <c r="AQ437">
        <v>71.600089999999994</v>
      </c>
      <c r="AR437">
        <v>71.543580000000006</v>
      </c>
      <c r="AS437">
        <v>71.92841</v>
      </c>
      <c r="AT437">
        <v>71.356070000000003</v>
      </c>
      <c r="AU437">
        <v>71.488860000000003</v>
      </c>
      <c r="AV437">
        <v>71.782200000000003</v>
      </c>
      <c r="AW437">
        <v>74.817670000000007</v>
      </c>
      <c r="AX437">
        <v>79.07629</v>
      </c>
      <c r="AY437">
        <v>83.947829999999996</v>
      </c>
      <c r="AZ437">
        <v>86.003219999999999</v>
      </c>
      <c r="BA437">
        <v>86.810820000000007</v>
      </c>
      <c r="BB437">
        <v>88.692329999999998</v>
      </c>
      <c r="BC437">
        <v>90.433850000000007</v>
      </c>
      <c r="BD437">
        <v>89.679230000000004</v>
      </c>
      <c r="BE437">
        <v>85.970050000000001</v>
      </c>
      <c r="BF437">
        <v>81.023160000000004</v>
      </c>
      <c r="BG437">
        <v>78.576390000000004</v>
      </c>
      <c r="BH437">
        <v>76.611419999999995</v>
      </c>
      <c r="BI437">
        <v>74.745549999999994</v>
      </c>
      <c r="BJ437">
        <v>73.121430000000004</v>
      </c>
      <c r="BK437">
        <v>72.642420000000001</v>
      </c>
      <c r="BL437">
        <v>72.20478</v>
      </c>
      <c r="BM437">
        <v>71.475369999999998</v>
      </c>
      <c r="BN437">
        <v>-0.28138479999999999</v>
      </c>
      <c r="BO437">
        <v>-0.218527</v>
      </c>
      <c r="BP437">
        <v>0.99851400000000001</v>
      </c>
      <c r="BQ437">
        <v>1.347248</v>
      </c>
      <c r="BR437">
        <v>0.87936650000000005</v>
      </c>
      <c r="BS437">
        <v>0.63720980000000005</v>
      </c>
      <c r="BT437">
        <v>0.42421720000000002</v>
      </c>
      <c r="BU437">
        <v>1.221849</v>
      </c>
      <c r="BV437">
        <v>-0.81463379999999996</v>
      </c>
      <c r="BW437">
        <v>-1.5688439999999999</v>
      </c>
      <c r="BX437">
        <v>-2.8415020000000002</v>
      </c>
      <c r="BY437">
        <v>-2.2671779999999999</v>
      </c>
      <c r="BZ437">
        <v>-0.79902799999999996</v>
      </c>
      <c r="CA437">
        <v>1.912304</v>
      </c>
      <c r="CB437">
        <v>6.1419990000000002</v>
      </c>
      <c r="CC437">
        <v>3.7830879999999998</v>
      </c>
      <c r="CD437">
        <v>2.8244009999999999</v>
      </c>
      <c r="CE437">
        <v>2.1978200000000001</v>
      </c>
      <c r="CF437">
        <v>1.226286</v>
      </c>
      <c r="CG437">
        <v>0.33462900000000001</v>
      </c>
      <c r="CH437">
        <v>-0.75417190000000001</v>
      </c>
      <c r="CI437">
        <v>-0.55317830000000001</v>
      </c>
      <c r="CJ437">
        <v>-1.0262800000000001</v>
      </c>
      <c r="CK437">
        <v>-1.5769200000000001E-2</v>
      </c>
      <c r="CL437">
        <v>1.1171260000000001</v>
      </c>
      <c r="CM437">
        <v>1.2582230000000001</v>
      </c>
      <c r="CN437">
        <v>1.053677</v>
      </c>
      <c r="CO437">
        <v>1.053563</v>
      </c>
      <c r="CP437">
        <v>0.81677840000000002</v>
      </c>
      <c r="CQ437">
        <v>0.53159699999999999</v>
      </c>
      <c r="CR437">
        <v>0.80640800000000001</v>
      </c>
      <c r="CS437">
        <v>0.50038249999999995</v>
      </c>
      <c r="CT437">
        <v>0.40768450000000001</v>
      </c>
      <c r="CU437">
        <v>0.66534450000000001</v>
      </c>
      <c r="CV437">
        <v>0.66745549999999998</v>
      </c>
      <c r="CW437">
        <v>0.34093830000000003</v>
      </c>
      <c r="CX437">
        <v>0.59173739999999997</v>
      </c>
      <c r="CY437">
        <v>1.340422</v>
      </c>
      <c r="CZ437">
        <v>5.244211</v>
      </c>
      <c r="DA437">
        <v>5.5810950000000004</v>
      </c>
      <c r="DB437">
        <v>5.4664450000000002</v>
      </c>
      <c r="DC437">
        <v>5.8869009999999999</v>
      </c>
      <c r="DD437">
        <v>2.8917769999999998</v>
      </c>
      <c r="DE437">
        <v>2.189019</v>
      </c>
      <c r="DF437">
        <v>2.4564689999999998</v>
      </c>
      <c r="DG437">
        <v>1.3432869999999999</v>
      </c>
      <c r="DH437">
        <v>1.2187779999999999</v>
      </c>
      <c r="DI437">
        <v>1.193945</v>
      </c>
    </row>
    <row r="438" spans="1:113" x14ac:dyDescent="0.25">
      <c r="A438" t="str">
        <f t="shared" si="6"/>
        <v>All_All_All_All_All_200 kW and above_44079</v>
      </c>
      <c r="B438" t="s">
        <v>155</v>
      </c>
      <c r="C438" t="s">
        <v>178</v>
      </c>
      <c r="D438" t="s">
        <v>2</v>
      </c>
      <c r="E438" t="s">
        <v>2</v>
      </c>
      <c r="F438" t="s">
        <v>2</v>
      </c>
      <c r="G438" t="s">
        <v>2</v>
      </c>
      <c r="H438" t="s">
        <v>2</v>
      </c>
      <c r="I438" t="s">
        <v>39</v>
      </c>
      <c r="J438" s="11">
        <v>44079</v>
      </c>
      <c r="K438">
        <v>15</v>
      </c>
      <c r="L438">
        <v>18</v>
      </c>
      <c r="M438">
        <v>1432</v>
      </c>
      <c r="N438">
        <v>0</v>
      </c>
      <c r="O438">
        <v>0</v>
      </c>
      <c r="P438">
        <v>0</v>
      </c>
      <c r="Q438">
        <v>0</v>
      </c>
      <c r="R438">
        <v>157.1482</v>
      </c>
      <c r="S438">
        <v>153.12979999999999</v>
      </c>
      <c r="T438">
        <v>148.88579999999999</v>
      </c>
      <c r="U438">
        <v>145.66040000000001</v>
      </c>
      <c r="V438">
        <v>145.71729999999999</v>
      </c>
      <c r="W438">
        <v>148.4299</v>
      </c>
      <c r="X438">
        <v>152.78829999999999</v>
      </c>
      <c r="Y438">
        <v>153.82149999999999</v>
      </c>
      <c r="Z438">
        <v>163.14019999999999</v>
      </c>
      <c r="AA438">
        <v>170.72229999999999</v>
      </c>
      <c r="AB438">
        <v>179.24510000000001</v>
      </c>
      <c r="AC438">
        <v>181.5966</v>
      </c>
      <c r="AD438">
        <v>185.1772</v>
      </c>
      <c r="AE438">
        <v>183.809</v>
      </c>
      <c r="AF438">
        <v>183.52359999999999</v>
      </c>
      <c r="AG438">
        <v>182.85409999999999</v>
      </c>
      <c r="AH438">
        <v>182.5121</v>
      </c>
      <c r="AI438">
        <v>182.393</v>
      </c>
      <c r="AJ438">
        <v>178.50139999999999</v>
      </c>
      <c r="AK438">
        <v>173.79089999999999</v>
      </c>
      <c r="AL438">
        <v>167.46340000000001</v>
      </c>
      <c r="AM438">
        <v>169.0025</v>
      </c>
      <c r="AN438">
        <v>167.72569999999999</v>
      </c>
      <c r="AO438">
        <v>161.3022</v>
      </c>
      <c r="AP438">
        <v>71.122900000000001</v>
      </c>
      <c r="AQ438">
        <v>70.715019999999996</v>
      </c>
      <c r="AR438">
        <v>70.086399999999998</v>
      </c>
      <c r="AS438">
        <v>69.820490000000007</v>
      </c>
      <c r="AT438">
        <v>70.198589999999996</v>
      </c>
      <c r="AU438">
        <v>70.488460000000003</v>
      </c>
      <c r="AV438">
        <v>70.261049999999997</v>
      </c>
      <c r="AW438">
        <v>75.641580000000005</v>
      </c>
      <c r="AX438">
        <v>82.168520000000001</v>
      </c>
      <c r="AY438">
        <v>88.353909999999999</v>
      </c>
      <c r="AZ438">
        <v>94.50179</v>
      </c>
      <c r="BA438">
        <v>96.610919999999993</v>
      </c>
      <c r="BB438">
        <v>98.313559999999995</v>
      </c>
      <c r="BC438">
        <v>100.0553</v>
      </c>
      <c r="BD438">
        <v>99.06335</v>
      </c>
      <c r="BE438">
        <v>98.367130000000003</v>
      </c>
      <c r="BF438">
        <v>96.775509999999997</v>
      </c>
      <c r="BG438">
        <v>92.893129999999999</v>
      </c>
      <c r="BH438">
        <v>88.473150000000004</v>
      </c>
      <c r="BI438">
        <v>84.699460000000002</v>
      </c>
      <c r="BJ438">
        <v>81.826840000000004</v>
      </c>
      <c r="BK438">
        <v>78.957530000000006</v>
      </c>
      <c r="BL438">
        <v>77.944000000000003</v>
      </c>
      <c r="BM438">
        <v>76.674160000000001</v>
      </c>
      <c r="BN438">
        <v>-0.18055399999999999</v>
      </c>
      <c r="BO438">
        <v>-0.1636444</v>
      </c>
      <c r="BP438">
        <v>0.82585280000000005</v>
      </c>
      <c r="BQ438">
        <v>1.226429</v>
      </c>
      <c r="BR438">
        <v>0.98494329999999997</v>
      </c>
      <c r="BS438">
        <v>0.98737229999999998</v>
      </c>
      <c r="BT438">
        <v>0.71034059999999999</v>
      </c>
      <c r="BU438">
        <v>1.291312</v>
      </c>
      <c r="BV438">
        <v>-0.50130669999999999</v>
      </c>
      <c r="BW438">
        <v>-1.098104</v>
      </c>
      <c r="BX438">
        <v>-2.987476</v>
      </c>
      <c r="BY438">
        <v>-2.2843599999999999</v>
      </c>
      <c r="BZ438">
        <v>-1.123739</v>
      </c>
      <c r="CA438">
        <v>2.0633699999999999</v>
      </c>
      <c r="CB438">
        <v>5.917014</v>
      </c>
      <c r="CC438">
        <v>4.2937310000000002</v>
      </c>
      <c r="CD438">
        <v>3.1667869999999998</v>
      </c>
      <c r="CE438">
        <v>3.97119</v>
      </c>
      <c r="CF438">
        <v>2.564575</v>
      </c>
      <c r="CG438">
        <v>0.47401460000000001</v>
      </c>
      <c r="CH438">
        <v>0.47438849999999999</v>
      </c>
      <c r="CI438">
        <v>-1.986459</v>
      </c>
      <c r="CJ438">
        <v>-1.8780509999999999</v>
      </c>
      <c r="CK438">
        <v>-0.87175340000000001</v>
      </c>
      <c r="CL438">
        <v>0.95821190000000001</v>
      </c>
      <c r="CM438">
        <v>1.111721</v>
      </c>
      <c r="CN438">
        <v>0.95517719999999995</v>
      </c>
      <c r="CO438">
        <v>0.83531429999999995</v>
      </c>
      <c r="CP438">
        <v>0.77112979999999998</v>
      </c>
      <c r="CQ438">
        <v>0.61398209999999998</v>
      </c>
      <c r="CR438">
        <v>0.68552679999999999</v>
      </c>
      <c r="CS438">
        <v>0.48339710000000002</v>
      </c>
      <c r="CT438">
        <v>0.49704300000000001</v>
      </c>
      <c r="CU438">
        <v>0.76187400000000005</v>
      </c>
      <c r="CV438">
        <v>1.171492</v>
      </c>
      <c r="CW438">
        <v>0.4090008</v>
      </c>
      <c r="CX438">
        <v>0.65986120000000004</v>
      </c>
      <c r="CY438">
        <v>1.9817070000000001</v>
      </c>
      <c r="CZ438">
        <v>6.5612349999999999</v>
      </c>
      <c r="DA438">
        <v>7.256907</v>
      </c>
      <c r="DB438">
        <v>7.5207199999999998</v>
      </c>
      <c r="DC438">
        <v>10.22391</v>
      </c>
      <c r="DD438">
        <v>7.0582909999999996</v>
      </c>
      <c r="DE438">
        <v>5.9857209999999998</v>
      </c>
      <c r="DF438">
        <v>5.9657600000000004</v>
      </c>
      <c r="DG438">
        <v>1.857137</v>
      </c>
      <c r="DH438">
        <v>1.9115040000000001</v>
      </c>
      <c r="DI438">
        <v>2.0379580000000002</v>
      </c>
    </row>
    <row r="439" spans="1:113" x14ac:dyDescent="0.25">
      <c r="A439" t="str">
        <f t="shared" si="6"/>
        <v>All_All_All_All_All_200 kW and above_44080</v>
      </c>
      <c r="B439" t="s">
        <v>155</v>
      </c>
      <c r="C439" t="s">
        <v>178</v>
      </c>
      <c r="D439" t="s">
        <v>2</v>
      </c>
      <c r="E439" t="s">
        <v>2</v>
      </c>
      <c r="F439" t="s">
        <v>2</v>
      </c>
      <c r="G439" t="s">
        <v>2</v>
      </c>
      <c r="H439" t="s">
        <v>2</v>
      </c>
      <c r="I439" t="s">
        <v>39</v>
      </c>
      <c r="J439" s="11">
        <v>44080</v>
      </c>
      <c r="K439">
        <v>15</v>
      </c>
      <c r="L439">
        <v>18</v>
      </c>
      <c r="M439">
        <v>1432</v>
      </c>
      <c r="N439">
        <v>0</v>
      </c>
      <c r="O439">
        <v>0</v>
      </c>
      <c r="P439">
        <v>0</v>
      </c>
      <c r="Q439">
        <v>0</v>
      </c>
      <c r="R439">
        <v>156.3553</v>
      </c>
      <c r="S439">
        <v>152.61410000000001</v>
      </c>
      <c r="T439">
        <v>149.50299999999999</v>
      </c>
      <c r="U439">
        <v>146.7439</v>
      </c>
      <c r="V439">
        <v>145.57239999999999</v>
      </c>
      <c r="W439">
        <v>145.99709999999999</v>
      </c>
      <c r="X439">
        <v>148.2099</v>
      </c>
      <c r="Y439">
        <v>148.9967</v>
      </c>
      <c r="Z439">
        <v>155.828</v>
      </c>
      <c r="AA439">
        <v>165.34299999999999</v>
      </c>
      <c r="AB439">
        <v>173.8828</v>
      </c>
      <c r="AC439">
        <v>177.62479999999999</v>
      </c>
      <c r="AD439">
        <v>179.63919999999999</v>
      </c>
      <c r="AE439">
        <v>180.37289999999999</v>
      </c>
      <c r="AF439">
        <v>183.00980000000001</v>
      </c>
      <c r="AG439">
        <v>181.99459999999999</v>
      </c>
      <c r="AH439">
        <v>181.1397</v>
      </c>
      <c r="AI439">
        <v>178.94229999999999</v>
      </c>
      <c r="AJ439">
        <v>174.4171</v>
      </c>
      <c r="AK439">
        <v>168.8972</v>
      </c>
      <c r="AL439">
        <v>162.69120000000001</v>
      </c>
      <c r="AM439">
        <v>165.25040000000001</v>
      </c>
      <c r="AN439">
        <v>163.60429999999999</v>
      </c>
      <c r="AO439">
        <v>160.07230000000001</v>
      </c>
      <c r="AP439">
        <v>76.258700000000005</v>
      </c>
      <c r="AQ439">
        <v>75.283630000000002</v>
      </c>
      <c r="AR439">
        <v>73.722849999999994</v>
      </c>
      <c r="AS439">
        <v>73.743960000000001</v>
      </c>
      <c r="AT439">
        <v>74.45702</v>
      </c>
      <c r="AU439">
        <v>74.557180000000002</v>
      </c>
      <c r="AV439">
        <v>74.945419999999999</v>
      </c>
      <c r="AW439">
        <v>83.230109999999996</v>
      </c>
      <c r="AX439">
        <v>89.918080000000003</v>
      </c>
      <c r="AY439">
        <v>96.446730000000002</v>
      </c>
      <c r="AZ439">
        <v>101.5111</v>
      </c>
      <c r="BA439">
        <v>103.30970000000001</v>
      </c>
      <c r="BB439">
        <v>103.5498</v>
      </c>
      <c r="BC439">
        <v>104.49930000000001</v>
      </c>
      <c r="BD439">
        <v>103.56619999999999</v>
      </c>
      <c r="BE439">
        <v>100.9123</v>
      </c>
      <c r="BF439">
        <v>97.004940000000005</v>
      </c>
      <c r="BG439">
        <v>92.79759</v>
      </c>
      <c r="BH439">
        <v>85.648589999999999</v>
      </c>
      <c r="BI439">
        <v>81.199569999999994</v>
      </c>
      <c r="BJ439">
        <v>78.606390000000005</v>
      </c>
      <c r="BK439">
        <v>77.079179999999994</v>
      </c>
      <c r="BL439">
        <v>75.77176</v>
      </c>
      <c r="BM439">
        <v>74.202939999999998</v>
      </c>
      <c r="BN439">
        <v>0.71102690000000002</v>
      </c>
      <c r="BO439">
        <v>0.5746677</v>
      </c>
      <c r="BP439">
        <v>0.95164970000000004</v>
      </c>
      <c r="BQ439">
        <v>0.3998545</v>
      </c>
      <c r="BR439">
        <v>0.1242414</v>
      </c>
      <c r="BS439">
        <v>0.11664960000000001</v>
      </c>
      <c r="BT439">
        <v>0.24761749999999999</v>
      </c>
      <c r="BU439">
        <v>1.521129</v>
      </c>
      <c r="BV439">
        <v>0.5661138</v>
      </c>
      <c r="BW439">
        <v>6.8934599999999999E-2</v>
      </c>
      <c r="BX439">
        <v>-1.2246429999999999</v>
      </c>
      <c r="BY439">
        <v>-0.39252389999999998</v>
      </c>
      <c r="BZ439">
        <v>0.42325849999999998</v>
      </c>
      <c r="CA439">
        <v>3.163265</v>
      </c>
      <c r="CB439">
        <v>4.5289999999999999</v>
      </c>
      <c r="CC439">
        <v>4.0694879999999998</v>
      </c>
      <c r="CD439">
        <v>2.4119470000000001</v>
      </c>
      <c r="CE439">
        <v>2.792815</v>
      </c>
      <c r="CF439">
        <v>2.9483450000000002</v>
      </c>
      <c r="CG439">
        <v>2.3603969999999999</v>
      </c>
      <c r="CH439">
        <v>1.752651</v>
      </c>
      <c r="CI439">
        <v>-1.0012110000000001</v>
      </c>
      <c r="CJ439">
        <v>-1.4229970000000001</v>
      </c>
      <c r="CK439">
        <v>-0.79600839999999995</v>
      </c>
      <c r="CL439">
        <v>1.2540659999999999</v>
      </c>
      <c r="CM439">
        <v>1.2716320000000001</v>
      </c>
      <c r="CN439">
        <v>1.069855</v>
      </c>
      <c r="CO439">
        <v>1.110784</v>
      </c>
      <c r="CP439">
        <v>1.063426</v>
      </c>
      <c r="CQ439">
        <v>0.93888499999999997</v>
      </c>
      <c r="CR439">
        <v>0.88007409999999997</v>
      </c>
      <c r="CS439">
        <v>0.72344229999999998</v>
      </c>
      <c r="CT439">
        <v>0.70728080000000004</v>
      </c>
      <c r="CU439">
        <v>1.1997279999999999</v>
      </c>
      <c r="CV439">
        <v>2.0001030000000002</v>
      </c>
      <c r="CW439">
        <v>0.70345950000000002</v>
      </c>
      <c r="CX439">
        <v>0.88888149999999999</v>
      </c>
      <c r="CY439">
        <v>2.3135500000000002</v>
      </c>
      <c r="CZ439">
        <v>7.5226769999999998</v>
      </c>
      <c r="DA439">
        <v>8.1192100000000007</v>
      </c>
      <c r="DB439">
        <v>7.7271609999999997</v>
      </c>
      <c r="DC439">
        <v>8.6057400000000008</v>
      </c>
      <c r="DD439">
        <v>5.4405049999999999</v>
      </c>
      <c r="DE439">
        <v>4.0468270000000004</v>
      </c>
      <c r="DF439">
        <v>4.037979</v>
      </c>
      <c r="DG439">
        <v>2.0910220000000002</v>
      </c>
      <c r="DH439">
        <v>2.2164299999999999</v>
      </c>
      <c r="DI439">
        <v>1.9890220000000001</v>
      </c>
    </row>
    <row r="440" spans="1:113" x14ac:dyDescent="0.25">
      <c r="A440" t="str">
        <f t="shared" si="6"/>
        <v>All_All_All_All_All_200 kW and above_44081</v>
      </c>
      <c r="B440" t="s">
        <v>155</v>
      </c>
      <c r="C440" t="s">
        <v>178</v>
      </c>
      <c r="D440" t="s">
        <v>2</v>
      </c>
      <c r="E440" t="s">
        <v>2</v>
      </c>
      <c r="F440" t="s">
        <v>2</v>
      </c>
      <c r="G440" t="s">
        <v>2</v>
      </c>
      <c r="H440" t="s">
        <v>2</v>
      </c>
      <c r="I440" t="s">
        <v>39</v>
      </c>
      <c r="J440" s="11">
        <v>44081</v>
      </c>
      <c r="K440">
        <v>15</v>
      </c>
      <c r="L440">
        <v>18</v>
      </c>
      <c r="M440">
        <v>1432</v>
      </c>
      <c r="N440">
        <v>0</v>
      </c>
      <c r="O440">
        <v>0</v>
      </c>
      <c r="P440">
        <v>0</v>
      </c>
      <c r="Q440">
        <v>0</v>
      </c>
      <c r="R440">
        <v>156.08459999999999</v>
      </c>
      <c r="S440">
        <v>152.3613</v>
      </c>
      <c r="T440">
        <v>150.7056</v>
      </c>
      <c r="U440">
        <v>149.9058</v>
      </c>
      <c r="V440">
        <v>150.92259999999999</v>
      </c>
      <c r="W440">
        <v>157.2928</v>
      </c>
      <c r="X440">
        <v>165.06020000000001</v>
      </c>
      <c r="Y440">
        <v>163.8049</v>
      </c>
      <c r="Z440">
        <v>166.3801</v>
      </c>
      <c r="AA440">
        <v>168.86859999999999</v>
      </c>
      <c r="AB440">
        <v>174.69409999999999</v>
      </c>
      <c r="AC440">
        <v>176.4769</v>
      </c>
      <c r="AD440">
        <v>177.42850000000001</v>
      </c>
      <c r="AE440">
        <v>176.9684</v>
      </c>
      <c r="AF440">
        <v>175.1644</v>
      </c>
      <c r="AG440">
        <v>173.81870000000001</v>
      </c>
      <c r="AH440">
        <v>172.77529999999999</v>
      </c>
      <c r="AI440">
        <v>168.92420000000001</v>
      </c>
      <c r="AJ440">
        <v>162.16050000000001</v>
      </c>
      <c r="AK440">
        <v>159.1575</v>
      </c>
      <c r="AL440">
        <v>152.46789999999999</v>
      </c>
      <c r="AM440">
        <v>154.15960000000001</v>
      </c>
      <c r="AN440">
        <v>152.1814</v>
      </c>
      <c r="AO440">
        <v>150.50530000000001</v>
      </c>
      <c r="AP440">
        <v>72.698999999999998</v>
      </c>
      <c r="AQ440">
        <v>71.973569999999995</v>
      </c>
      <c r="AR440">
        <v>70.986660000000001</v>
      </c>
      <c r="AS440">
        <v>70.310090000000002</v>
      </c>
      <c r="AT440">
        <v>69.403239999999997</v>
      </c>
      <c r="AU440">
        <v>68.739140000000006</v>
      </c>
      <c r="AV440">
        <v>68.121799999999993</v>
      </c>
      <c r="AW440">
        <v>72.297030000000007</v>
      </c>
      <c r="AX440">
        <v>74.360150000000004</v>
      </c>
      <c r="AY440">
        <v>78.138810000000007</v>
      </c>
      <c r="AZ440">
        <v>81.332899999999995</v>
      </c>
      <c r="BA440">
        <v>81.943420000000003</v>
      </c>
      <c r="BB440">
        <v>82.148349999999994</v>
      </c>
      <c r="BC440">
        <v>81.468540000000004</v>
      </c>
      <c r="BD440">
        <v>81.157359999999997</v>
      </c>
      <c r="BE440">
        <v>79.717269999999999</v>
      </c>
      <c r="BF440">
        <v>78.671520000000001</v>
      </c>
      <c r="BG440">
        <v>75.824420000000003</v>
      </c>
      <c r="BH440">
        <v>73.601150000000004</v>
      </c>
      <c r="BI440">
        <v>72.282259999999994</v>
      </c>
      <c r="BJ440">
        <v>71.736339999999998</v>
      </c>
      <c r="BK440">
        <v>71.466880000000003</v>
      </c>
      <c r="BL440">
        <v>71.149450000000002</v>
      </c>
      <c r="BM440">
        <v>70.964039999999997</v>
      </c>
      <c r="BN440">
        <v>0.96461010000000003</v>
      </c>
      <c r="BO440">
        <v>0.67737899999999995</v>
      </c>
      <c r="BP440">
        <v>0.50936170000000003</v>
      </c>
      <c r="BQ440">
        <v>0.1765718</v>
      </c>
      <c r="BR440">
        <v>0.62991929999999996</v>
      </c>
      <c r="BS440">
        <v>1.948277</v>
      </c>
      <c r="BT440">
        <v>1.427451</v>
      </c>
      <c r="BU440">
        <v>0.29304849999999999</v>
      </c>
      <c r="BV440">
        <v>-1.6177649999999999</v>
      </c>
      <c r="BW440">
        <v>-2.0583879999999999</v>
      </c>
      <c r="BX440">
        <v>-0.77828549999999996</v>
      </c>
      <c r="BY440">
        <v>-0.42660670000000001</v>
      </c>
      <c r="BZ440">
        <v>1.0903989999999999</v>
      </c>
      <c r="CA440">
        <v>2.464909</v>
      </c>
      <c r="CB440">
        <v>4.6739490000000004</v>
      </c>
      <c r="CC440">
        <v>2.6835059999999999</v>
      </c>
      <c r="CD440">
        <v>1.690768</v>
      </c>
      <c r="CE440">
        <v>0.54172039999999999</v>
      </c>
      <c r="CF440">
        <v>1.8053399999999999</v>
      </c>
      <c r="CG440">
        <v>2.3540839999999998</v>
      </c>
      <c r="CH440">
        <v>1.007512</v>
      </c>
      <c r="CI440">
        <v>0.39081589999999999</v>
      </c>
      <c r="CJ440">
        <v>-0.9393243</v>
      </c>
      <c r="CK440">
        <v>-0.43564059999999999</v>
      </c>
      <c r="CL440">
        <v>2.687284</v>
      </c>
      <c r="CM440">
        <v>1.8150120000000001</v>
      </c>
      <c r="CN440">
        <v>1.597337</v>
      </c>
      <c r="CO440">
        <v>1.5864119999999999</v>
      </c>
      <c r="CP440">
        <v>1.890577</v>
      </c>
      <c r="CQ440">
        <v>1.391967</v>
      </c>
      <c r="CR440">
        <v>1.7350300000000001</v>
      </c>
      <c r="CS440">
        <v>1.4897899999999999</v>
      </c>
      <c r="CT440">
        <v>1.6918200000000001</v>
      </c>
      <c r="CU440">
        <v>2.607186</v>
      </c>
      <c r="CV440">
        <v>2.7421769999999999</v>
      </c>
      <c r="CW440">
        <v>1.177044</v>
      </c>
      <c r="CX440">
        <v>1.53922</v>
      </c>
      <c r="CY440">
        <v>4.4612150000000002</v>
      </c>
      <c r="CZ440">
        <v>6.4071980000000002</v>
      </c>
      <c r="DA440">
        <v>6.6516200000000003</v>
      </c>
      <c r="DB440">
        <v>7.1082539999999996</v>
      </c>
      <c r="DC440">
        <v>10.95895</v>
      </c>
      <c r="DD440">
        <v>10.28087</v>
      </c>
      <c r="DE440">
        <v>8.0398530000000008</v>
      </c>
      <c r="DF440">
        <v>6.715109</v>
      </c>
      <c r="DG440">
        <v>3.0002819999999999</v>
      </c>
      <c r="DH440">
        <v>3.5597850000000002</v>
      </c>
      <c r="DI440">
        <v>2.9016099999999998</v>
      </c>
    </row>
    <row r="441" spans="1:113" x14ac:dyDescent="0.25">
      <c r="A441" t="str">
        <f t="shared" si="6"/>
        <v>All_All_All_All_All_200 kW and above_44104</v>
      </c>
      <c r="B441" t="s">
        <v>155</v>
      </c>
      <c r="C441" t="s">
        <v>178</v>
      </c>
      <c r="D441" t="s">
        <v>2</v>
      </c>
      <c r="E441" t="s">
        <v>2</v>
      </c>
      <c r="F441" t="s">
        <v>2</v>
      </c>
      <c r="G441" t="s">
        <v>2</v>
      </c>
      <c r="H441" t="s">
        <v>2</v>
      </c>
      <c r="I441" t="s">
        <v>39</v>
      </c>
      <c r="J441" s="11">
        <v>44104</v>
      </c>
      <c r="K441">
        <v>15</v>
      </c>
      <c r="L441">
        <v>18</v>
      </c>
      <c r="M441">
        <v>1438</v>
      </c>
      <c r="N441">
        <v>0</v>
      </c>
      <c r="O441">
        <v>0</v>
      </c>
      <c r="P441">
        <v>0</v>
      </c>
      <c r="Q441">
        <v>0</v>
      </c>
      <c r="R441">
        <v>155.8947</v>
      </c>
      <c r="S441">
        <v>151.50630000000001</v>
      </c>
      <c r="T441">
        <v>147.0334</v>
      </c>
      <c r="U441">
        <v>145.9898</v>
      </c>
      <c r="V441">
        <v>149.18510000000001</v>
      </c>
      <c r="W441">
        <v>160.13310000000001</v>
      </c>
      <c r="X441">
        <v>179.88149999999999</v>
      </c>
      <c r="Y441">
        <v>191.71809999999999</v>
      </c>
      <c r="Z441">
        <v>203.27619999999999</v>
      </c>
      <c r="AA441">
        <v>213.7619</v>
      </c>
      <c r="AB441">
        <v>227.39959999999999</v>
      </c>
      <c r="AC441">
        <v>234.917</v>
      </c>
      <c r="AD441">
        <v>238.0351</v>
      </c>
      <c r="AE441">
        <v>236.9187</v>
      </c>
      <c r="AF441">
        <v>233.5565</v>
      </c>
      <c r="AG441">
        <v>230.0821</v>
      </c>
      <c r="AH441">
        <v>220.2244</v>
      </c>
      <c r="AI441">
        <v>209.7045</v>
      </c>
      <c r="AJ441">
        <v>197.1611</v>
      </c>
      <c r="AK441">
        <v>187.03049999999999</v>
      </c>
      <c r="AL441">
        <v>176.19980000000001</v>
      </c>
      <c r="AM441">
        <v>173.32749999999999</v>
      </c>
      <c r="AN441">
        <v>167.18260000000001</v>
      </c>
      <c r="AO441">
        <v>160.14750000000001</v>
      </c>
      <c r="AP441">
        <v>66.905500000000004</v>
      </c>
      <c r="AQ441">
        <v>66.756360000000001</v>
      </c>
      <c r="AR441">
        <v>66.011250000000004</v>
      </c>
      <c r="AS441">
        <v>67.203540000000004</v>
      </c>
      <c r="AT441">
        <v>67.484179999999995</v>
      </c>
      <c r="AU441">
        <v>68.428250000000006</v>
      </c>
      <c r="AV441">
        <v>69.169650000000004</v>
      </c>
      <c r="AW441">
        <v>75.290629999999993</v>
      </c>
      <c r="AX441">
        <v>83.416520000000006</v>
      </c>
      <c r="AY441">
        <v>89.319789999999998</v>
      </c>
      <c r="AZ441">
        <v>95.202079999999995</v>
      </c>
      <c r="BA441">
        <v>97.080659999999995</v>
      </c>
      <c r="BB441">
        <v>96.844070000000002</v>
      </c>
      <c r="BC441">
        <v>95.915710000000004</v>
      </c>
      <c r="BD441">
        <v>95.833479999999994</v>
      </c>
      <c r="BE441">
        <v>96.999930000000006</v>
      </c>
      <c r="BF441">
        <v>95.538439999999994</v>
      </c>
      <c r="BG441">
        <v>89.418300000000002</v>
      </c>
      <c r="BH441">
        <v>83.729420000000005</v>
      </c>
      <c r="BI441">
        <v>80.158969999999997</v>
      </c>
      <c r="BJ441">
        <v>76.907520000000005</v>
      </c>
      <c r="BK441">
        <v>74.917429999999996</v>
      </c>
      <c r="BL441">
        <v>72.850949999999997</v>
      </c>
      <c r="BM441">
        <v>71.992130000000003</v>
      </c>
      <c r="BN441">
        <v>3.1629600000000001E-2</v>
      </c>
      <c r="BO441">
        <v>-8.1264199999999995E-2</v>
      </c>
      <c r="BP441">
        <v>0.69095930000000005</v>
      </c>
      <c r="BQ441">
        <v>1.126914</v>
      </c>
      <c r="BR441">
        <v>0.92365609999999998</v>
      </c>
      <c r="BS441">
        <v>0.65900729999999996</v>
      </c>
      <c r="BT441">
        <v>0.46154109999999998</v>
      </c>
      <c r="BU441">
        <v>1.4449099999999999</v>
      </c>
      <c r="BV441">
        <v>-0.160777</v>
      </c>
      <c r="BW441">
        <v>-0.99674770000000001</v>
      </c>
      <c r="BX441">
        <v>-2.9885830000000002</v>
      </c>
      <c r="BY441">
        <v>-2.2560159999999998</v>
      </c>
      <c r="BZ441">
        <v>-1.05599</v>
      </c>
      <c r="CA441">
        <v>1.967784</v>
      </c>
      <c r="CB441">
        <v>5.8806070000000004</v>
      </c>
      <c r="CC441">
        <v>4.3409829999999996</v>
      </c>
      <c r="CD441">
        <v>3.260955</v>
      </c>
      <c r="CE441">
        <v>3.4954290000000001</v>
      </c>
      <c r="CF441">
        <v>2.1880389999999998</v>
      </c>
      <c r="CG441">
        <v>0.76811410000000002</v>
      </c>
      <c r="CH441">
        <v>9.4418299999999997E-2</v>
      </c>
      <c r="CI441">
        <v>-0.84558599999999995</v>
      </c>
      <c r="CJ441">
        <v>-1.2029350000000001</v>
      </c>
      <c r="CK441">
        <v>-0.3426942</v>
      </c>
      <c r="CL441">
        <v>0.88337370000000004</v>
      </c>
      <c r="CM441">
        <v>0.99213119999999999</v>
      </c>
      <c r="CN441">
        <v>0.85628190000000004</v>
      </c>
      <c r="CO441">
        <v>0.76266829999999997</v>
      </c>
      <c r="CP441">
        <v>0.67649340000000002</v>
      </c>
      <c r="CQ441">
        <v>0.60652620000000002</v>
      </c>
      <c r="CR441">
        <v>0.73045789999999999</v>
      </c>
      <c r="CS441">
        <v>0.55050670000000002</v>
      </c>
      <c r="CT441">
        <v>0.42768539999999999</v>
      </c>
      <c r="CU441">
        <v>0.67438710000000002</v>
      </c>
      <c r="CV441">
        <v>1.028284</v>
      </c>
      <c r="CW441">
        <v>0.47340349999999998</v>
      </c>
      <c r="CX441">
        <v>0.68776490000000001</v>
      </c>
      <c r="CY441">
        <v>1.4930380000000001</v>
      </c>
      <c r="CZ441">
        <v>5.3736980000000001</v>
      </c>
      <c r="DA441">
        <v>6.0516040000000002</v>
      </c>
      <c r="DB441">
        <v>6.2446919999999997</v>
      </c>
      <c r="DC441">
        <v>6.7992670000000004</v>
      </c>
      <c r="DD441">
        <v>3.8592149999999998</v>
      </c>
      <c r="DE441">
        <v>2.9946250000000001</v>
      </c>
      <c r="DF441">
        <v>2.8790420000000001</v>
      </c>
      <c r="DG441">
        <v>1.177459</v>
      </c>
      <c r="DH441">
        <v>1.247884</v>
      </c>
      <c r="DI441">
        <v>1.2219500000000001</v>
      </c>
    </row>
    <row r="442" spans="1:113" x14ac:dyDescent="0.25">
      <c r="A442" t="str">
        <f t="shared" si="6"/>
        <v>All_All_All_All_All_200 kW and above_44105</v>
      </c>
      <c r="B442" t="s">
        <v>155</v>
      </c>
      <c r="C442" t="s">
        <v>178</v>
      </c>
      <c r="D442" t="s">
        <v>2</v>
      </c>
      <c r="E442" t="s">
        <v>2</v>
      </c>
      <c r="F442" t="s">
        <v>2</v>
      </c>
      <c r="G442" t="s">
        <v>2</v>
      </c>
      <c r="H442" t="s">
        <v>2</v>
      </c>
      <c r="I442" t="s">
        <v>39</v>
      </c>
      <c r="J442" s="11">
        <v>44105</v>
      </c>
      <c r="K442">
        <v>15</v>
      </c>
      <c r="L442">
        <v>18</v>
      </c>
      <c r="M442">
        <v>1438</v>
      </c>
      <c r="N442">
        <v>0</v>
      </c>
      <c r="O442">
        <v>0</v>
      </c>
      <c r="P442">
        <v>0</v>
      </c>
      <c r="Q442">
        <v>0</v>
      </c>
      <c r="R442">
        <v>155.9623</v>
      </c>
      <c r="S442">
        <v>150.42009999999999</v>
      </c>
      <c r="T442">
        <v>146.755</v>
      </c>
      <c r="U442">
        <v>147.3553</v>
      </c>
      <c r="V442">
        <v>151.3681</v>
      </c>
      <c r="W442">
        <v>161.97739999999999</v>
      </c>
      <c r="X442">
        <v>178.03</v>
      </c>
      <c r="Y442">
        <v>186.06800000000001</v>
      </c>
      <c r="Z442">
        <v>197.32300000000001</v>
      </c>
      <c r="AA442">
        <v>210.84389999999999</v>
      </c>
      <c r="AB442">
        <v>225.43369999999999</v>
      </c>
      <c r="AC442">
        <v>232.1902</v>
      </c>
      <c r="AD442">
        <v>235.52799999999999</v>
      </c>
      <c r="AE442">
        <v>235.23830000000001</v>
      </c>
      <c r="AF442">
        <v>226.8202</v>
      </c>
      <c r="AG442">
        <v>224.23570000000001</v>
      </c>
      <c r="AH442">
        <v>217.06010000000001</v>
      </c>
      <c r="AI442">
        <v>208.79839999999999</v>
      </c>
      <c r="AJ442">
        <v>197.48390000000001</v>
      </c>
      <c r="AK442">
        <v>188.15649999999999</v>
      </c>
      <c r="AL442">
        <v>177.91370000000001</v>
      </c>
      <c r="AM442">
        <v>175.3141</v>
      </c>
      <c r="AN442">
        <v>167.792</v>
      </c>
      <c r="AO442">
        <v>157.2363</v>
      </c>
      <c r="AP442">
        <v>71.723200000000006</v>
      </c>
      <c r="AQ442">
        <v>70.826909999999998</v>
      </c>
      <c r="AR442">
        <v>69.647379999999998</v>
      </c>
      <c r="AS442">
        <v>68.495170000000002</v>
      </c>
      <c r="AT442">
        <v>66.738780000000006</v>
      </c>
      <c r="AU442">
        <v>67.075119999999998</v>
      </c>
      <c r="AV442">
        <v>66.445750000000004</v>
      </c>
      <c r="AW442">
        <v>73.455889999999997</v>
      </c>
      <c r="AX442">
        <v>81.947990000000004</v>
      </c>
      <c r="AY442">
        <v>89.498339999999999</v>
      </c>
      <c r="AZ442">
        <v>95.106740000000002</v>
      </c>
      <c r="BA442">
        <v>97.797759999999997</v>
      </c>
      <c r="BB442">
        <v>98.914569999999998</v>
      </c>
      <c r="BC442">
        <v>98.617130000000003</v>
      </c>
      <c r="BD442">
        <v>96.345209999999994</v>
      </c>
      <c r="BE442">
        <v>94.407979999999995</v>
      </c>
      <c r="BF442">
        <v>92.508139999999997</v>
      </c>
      <c r="BG442">
        <v>87.770079999999993</v>
      </c>
      <c r="BH442">
        <v>81.387090000000001</v>
      </c>
      <c r="BI442">
        <v>76.578220000000002</v>
      </c>
      <c r="BJ442">
        <v>74.119659999999996</v>
      </c>
      <c r="BK442">
        <v>72.848789999999994</v>
      </c>
      <c r="BL442">
        <v>70.638360000000006</v>
      </c>
      <c r="BM442">
        <v>68.673310000000001</v>
      </c>
      <c r="BN442">
        <v>-0.1999754</v>
      </c>
      <c r="BO442">
        <v>-0.11226179999999999</v>
      </c>
      <c r="BP442">
        <v>1.1225130000000001</v>
      </c>
      <c r="BQ442">
        <v>1.2377959999999999</v>
      </c>
      <c r="BR442">
        <v>0.99524349999999995</v>
      </c>
      <c r="BS442">
        <v>1.303601</v>
      </c>
      <c r="BT442">
        <v>0.89596260000000005</v>
      </c>
      <c r="BU442">
        <v>1.3141910000000001</v>
      </c>
      <c r="BV442">
        <v>-0.2860973</v>
      </c>
      <c r="BW442">
        <v>-0.85449790000000003</v>
      </c>
      <c r="BX442">
        <v>-3.025477</v>
      </c>
      <c r="BY442">
        <v>-2.2414399999999999</v>
      </c>
      <c r="BZ442">
        <v>-1.124555</v>
      </c>
      <c r="CA442">
        <v>2.1180140000000001</v>
      </c>
      <c r="CB442">
        <v>5.9537310000000003</v>
      </c>
      <c r="CC442">
        <v>4.2491320000000004</v>
      </c>
      <c r="CD442">
        <v>3.0143789999999999</v>
      </c>
      <c r="CE442">
        <v>3.2985669999999998</v>
      </c>
      <c r="CF442">
        <v>1.8129949999999999</v>
      </c>
      <c r="CG442">
        <v>0.63929170000000002</v>
      </c>
      <c r="CH442">
        <v>-0.37315809999999999</v>
      </c>
      <c r="CI442">
        <v>-0.38942579999999999</v>
      </c>
      <c r="CJ442">
        <v>-0.95533199999999996</v>
      </c>
      <c r="CK442">
        <v>1.7543599999999999E-2</v>
      </c>
      <c r="CL442">
        <v>0.79017349999999997</v>
      </c>
      <c r="CM442">
        <v>0.86048119999999995</v>
      </c>
      <c r="CN442">
        <v>0.69197679999999995</v>
      </c>
      <c r="CO442">
        <v>0.70139499999999999</v>
      </c>
      <c r="CP442">
        <v>0.69076599999999999</v>
      </c>
      <c r="CQ442">
        <v>0.62333289999999997</v>
      </c>
      <c r="CR442">
        <v>0.66485249999999996</v>
      </c>
      <c r="CS442">
        <v>0.47789120000000002</v>
      </c>
      <c r="CT442">
        <v>0.4185007</v>
      </c>
      <c r="CU442">
        <v>0.66052460000000002</v>
      </c>
      <c r="CV442">
        <v>0.89199220000000001</v>
      </c>
      <c r="CW442">
        <v>0.5180382</v>
      </c>
      <c r="CX442">
        <v>0.76203080000000001</v>
      </c>
      <c r="CY442">
        <v>1.713802</v>
      </c>
      <c r="CZ442">
        <v>5.6686370000000004</v>
      </c>
      <c r="DA442">
        <v>5.619211</v>
      </c>
      <c r="DB442">
        <v>5.4089219999999996</v>
      </c>
      <c r="DC442">
        <v>6.0658500000000002</v>
      </c>
      <c r="DD442">
        <v>3.020143</v>
      </c>
      <c r="DE442">
        <v>2.1030760000000002</v>
      </c>
      <c r="DF442">
        <v>2.3199399999999999</v>
      </c>
      <c r="DG442">
        <v>1.20499</v>
      </c>
      <c r="DH442">
        <v>1.2380469999999999</v>
      </c>
      <c r="DI442">
        <v>1.2134180000000001</v>
      </c>
    </row>
    <row r="443" spans="1:113" x14ac:dyDescent="0.25">
      <c r="J443" s="11"/>
      <c r="N443"/>
      <c r="O443"/>
    </row>
    <row r="444" spans="1:113" x14ac:dyDescent="0.25">
      <c r="J444" s="11"/>
      <c r="N444"/>
      <c r="O444"/>
    </row>
    <row r="445" spans="1:113" x14ac:dyDescent="0.25">
      <c r="J445" s="11"/>
      <c r="N445"/>
      <c r="O445"/>
    </row>
    <row r="446" spans="1:113" x14ac:dyDescent="0.25">
      <c r="J446" s="11"/>
      <c r="N446"/>
      <c r="O446"/>
    </row>
    <row r="447" spans="1:113" x14ac:dyDescent="0.25">
      <c r="J447" s="11"/>
      <c r="N447"/>
      <c r="O447"/>
    </row>
    <row r="448" spans="1:113" x14ac:dyDescent="0.25">
      <c r="J448" s="11"/>
      <c r="N448"/>
      <c r="O448"/>
    </row>
    <row r="449" spans="10:113" x14ac:dyDescent="0.25">
      <c r="J449" s="11"/>
      <c r="N449"/>
      <c r="O449"/>
    </row>
    <row r="450" spans="10:113" x14ac:dyDescent="0.25">
      <c r="J450" s="11"/>
      <c r="N450"/>
      <c r="O450"/>
    </row>
    <row r="451" spans="10:113" x14ac:dyDescent="0.25">
      <c r="J451" s="11"/>
      <c r="N451"/>
      <c r="O451"/>
      <c r="CU451" s="25"/>
      <c r="CV451" s="25"/>
      <c r="CW451" s="25"/>
      <c r="CX451" s="25"/>
    </row>
    <row r="452" spans="10:113" x14ac:dyDescent="0.25">
      <c r="J452" s="11"/>
      <c r="N452"/>
      <c r="O452"/>
      <c r="CU452" s="25"/>
      <c r="CV452" s="25"/>
      <c r="CW452" s="25"/>
      <c r="CX452" s="25"/>
    </row>
    <row r="453" spans="10:113" x14ac:dyDescent="0.25">
      <c r="J453" s="11"/>
      <c r="N453"/>
      <c r="O453"/>
    </row>
    <row r="454" spans="10:113" x14ac:dyDescent="0.25">
      <c r="J454" s="11"/>
      <c r="N454"/>
      <c r="O454"/>
    </row>
    <row r="455" spans="10:113" x14ac:dyDescent="0.25">
      <c r="J455" s="11"/>
      <c r="N455"/>
      <c r="O455"/>
    </row>
    <row r="456" spans="10:113" x14ac:dyDescent="0.25">
      <c r="J456" s="11"/>
      <c r="N456"/>
      <c r="O456"/>
    </row>
    <row r="457" spans="10:113" x14ac:dyDescent="0.25">
      <c r="J457" s="11"/>
      <c r="N457"/>
      <c r="O457"/>
    </row>
    <row r="458" spans="10:113" x14ac:dyDescent="0.25">
      <c r="J458" s="11"/>
      <c r="N458"/>
      <c r="O458"/>
      <c r="CC458" s="25"/>
      <c r="CL458" s="25"/>
      <c r="CM458" s="25"/>
      <c r="CN458" s="25"/>
      <c r="CO458" s="25"/>
      <c r="CP458" s="25"/>
      <c r="CQ458" s="25"/>
      <c r="CR458" s="25"/>
      <c r="CS458" s="25"/>
      <c r="CT458" s="25"/>
      <c r="CU458" s="25"/>
      <c r="CV458" s="25"/>
      <c r="CW458" s="25"/>
      <c r="CX458" s="25"/>
      <c r="CY458" s="25"/>
      <c r="CZ458" s="25"/>
      <c r="DA458" s="25"/>
      <c r="DB458" s="25"/>
      <c r="DC458" s="25"/>
      <c r="DD458" s="25"/>
      <c r="DE458" s="25"/>
      <c r="DF458" s="25"/>
      <c r="DG458" s="25"/>
      <c r="DH458" s="25"/>
      <c r="DI458" s="25"/>
    </row>
    <row r="459" spans="10:113" x14ac:dyDescent="0.25">
      <c r="J459" s="11"/>
      <c r="N459"/>
      <c r="O459"/>
      <c r="CC459" s="25"/>
      <c r="CL459" s="25"/>
      <c r="CM459" s="25"/>
      <c r="CN459" s="25"/>
      <c r="CO459" s="25"/>
      <c r="CP459" s="25"/>
      <c r="CQ459" s="25"/>
      <c r="CR459" s="25"/>
      <c r="CS459" s="25"/>
      <c r="CT459" s="25"/>
      <c r="CU459" s="25"/>
      <c r="CV459" s="25"/>
      <c r="CW459" s="25"/>
      <c r="CX459" s="25"/>
      <c r="CY459" s="25"/>
      <c r="CZ459" s="25"/>
      <c r="DA459" s="25"/>
      <c r="DB459" s="25"/>
      <c r="DC459" s="25"/>
      <c r="DD459" s="25"/>
      <c r="DE459" s="25"/>
      <c r="DF459" s="25"/>
      <c r="DG459" s="25"/>
      <c r="DH459" s="25"/>
      <c r="DI459" s="25"/>
    </row>
    <row r="460" spans="10:113" x14ac:dyDescent="0.25">
      <c r="J460" s="11"/>
      <c r="N460"/>
      <c r="O460"/>
      <c r="CC460" s="25"/>
      <c r="CL460" s="25"/>
      <c r="CM460" s="25"/>
      <c r="CN460" s="25"/>
      <c r="CO460" s="25"/>
      <c r="CP460" s="25"/>
      <c r="CQ460" s="25"/>
      <c r="CR460" s="25"/>
      <c r="CS460" s="25"/>
      <c r="CT460" s="25"/>
      <c r="CU460" s="25"/>
      <c r="CV460" s="25"/>
      <c r="CW460" s="25"/>
      <c r="CX460" s="25"/>
      <c r="CY460" s="25"/>
      <c r="CZ460" s="25"/>
      <c r="DA460" s="25"/>
      <c r="DB460" s="25"/>
      <c r="DC460" s="25"/>
      <c r="DD460" s="25"/>
      <c r="DE460" s="25"/>
      <c r="DF460" s="25"/>
      <c r="DG460" s="25"/>
      <c r="DH460" s="25"/>
      <c r="DI460" s="25"/>
    </row>
    <row r="461" spans="10:113" x14ac:dyDescent="0.25">
      <c r="J461" s="11"/>
      <c r="N461"/>
      <c r="O461"/>
      <c r="CL461" s="25"/>
      <c r="CM461" s="25"/>
      <c r="CN461" s="25"/>
      <c r="CO461" s="25"/>
      <c r="CP461" s="25"/>
      <c r="CQ461" s="25"/>
      <c r="CR461" s="25"/>
      <c r="CS461" s="25"/>
      <c r="CT461" s="25"/>
      <c r="CU461" s="25"/>
      <c r="CV461" s="25"/>
      <c r="CW461" s="25"/>
      <c r="CX461" s="25"/>
      <c r="CY461" s="25"/>
      <c r="CZ461" s="25"/>
      <c r="DA461" s="25"/>
      <c r="DB461" s="25"/>
      <c r="DC461" s="25"/>
      <c r="DD461" s="25"/>
      <c r="DE461" s="25"/>
      <c r="DF461" s="25"/>
      <c r="DG461" s="25"/>
      <c r="DH461" s="25"/>
      <c r="DI461" s="25"/>
    </row>
    <row r="462" spans="10:113" x14ac:dyDescent="0.25">
      <c r="J462" s="11"/>
      <c r="N462"/>
      <c r="O462"/>
      <c r="CL462" s="25"/>
      <c r="CM462" s="25"/>
      <c r="CN462" s="25"/>
      <c r="CO462" s="25"/>
      <c r="CP462" s="25"/>
      <c r="CQ462" s="25"/>
      <c r="CR462" s="25"/>
      <c r="CS462" s="25"/>
      <c r="CT462" s="25"/>
      <c r="CU462" s="25"/>
      <c r="CV462" s="25"/>
      <c r="CW462" s="25"/>
      <c r="CX462" s="25"/>
      <c r="CY462" s="25"/>
      <c r="CZ462" s="25"/>
      <c r="DA462" s="25"/>
      <c r="DB462" s="25"/>
      <c r="DC462" s="25"/>
      <c r="DD462" s="25"/>
      <c r="DE462" s="25"/>
      <c r="DF462" s="25"/>
      <c r="DG462" s="25"/>
      <c r="DH462" s="25"/>
      <c r="DI462" s="25"/>
    </row>
    <row r="463" spans="10:113" x14ac:dyDescent="0.25">
      <c r="J463" s="11"/>
      <c r="N463"/>
      <c r="O463"/>
      <c r="CA463" s="25"/>
      <c r="CL463" s="25"/>
      <c r="CM463" s="25"/>
      <c r="CN463" s="25"/>
      <c r="CO463" s="25"/>
      <c r="CP463" s="25"/>
      <c r="CQ463" s="25"/>
      <c r="CR463" s="25"/>
      <c r="CS463" s="25"/>
      <c r="CT463" s="25"/>
      <c r="CU463" s="25"/>
      <c r="CV463" s="25"/>
      <c r="CW463" s="25"/>
      <c r="CX463" s="25"/>
      <c r="CY463" s="25"/>
      <c r="CZ463" s="25"/>
      <c r="DA463" s="25"/>
      <c r="DB463" s="25"/>
      <c r="DC463" s="25"/>
      <c r="DD463" s="25"/>
      <c r="DE463" s="25"/>
      <c r="DF463" s="25"/>
      <c r="DG463" s="25"/>
      <c r="DH463" s="25"/>
      <c r="DI463" s="25"/>
    </row>
    <row r="464" spans="10:113" x14ac:dyDescent="0.25">
      <c r="J464" s="11"/>
      <c r="N464"/>
      <c r="O464"/>
      <c r="CA464" s="25"/>
      <c r="CL464" s="25"/>
      <c r="CM464" s="25"/>
      <c r="CN464" s="25"/>
      <c r="CO464" s="25"/>
      <c r="CP464" s="25"/>
      <c r="CQ464" s="25"/>
      <c r="CR464" s="25"/>
      <c r="CS464" s="25"/>
      <c r="CT464" s="25"/>
      <c r="CU464" s="25"/>
      <c r="CV464" s="25"/>
      <c r="CW464" s="25"/>
      <c r="CX464" s="25"/>
      <c r="CY464" s="25"/>
      <c r="CZ464" s="25"/>
      <c r="DA464" s="25"/>
      <c r="DB464" s="25"/>
      <c r="DC464" s="25"/>
      <c r="DD464" s="25"/>
      <c r="DE464" s="25"/>
      <c r="DF464" s="25"/>
      <c r="DG464" s="25"/>
      <c r="DH464" s="25"/>
      <c r="DI464" s="25"/>
    </row>
    <row r="465" spans="10:113" x14ac:dyDescent="0.25">
      <c r="J465" s="11"/>
      <c r="N465"/>
      <c r="O465"/>
      <c r="CA465" s="25"/>
      <c r="CL465" s="25"/>
      <c r="CM465" s="25"/>
      <c r="CN465" s="25"/>
      <c r="CO465" s="25"/>
      <c r="CP465" s="25"/>
      <c r="CQ465" s="25"/>
      <c r="CR465" s="25"/>
      <c r="CS465" s="25"/>
      <c r="CT465" s="25"/>
      <c r="CU465" s="25"/>
      <c r="CV465" s="25"/>
      <c r="CW465" s="25"/>
      <c r="CX465" s="25"/>
      <c r="CY465" s="25"/>
      <c r="CZ465" s="25"/>
      <c r="DA465" s="25"/>
      <c r="DB465" s="25"/>
      <c r="DC465" s="25"/>
      <c r="DD465" s="25"/>
      <c r="DE465" s="25"/>
      <c r="DF465" s="25"/>
      <c r="DG465" s="25"/>
      <c r="DH465" s="25"/>
      <c r="DI465" s="25"/>
    </row>
    <row r="466" spans="10:113" x14ac:dyDescent="0.25">
      <c r="J466" s="11"/>
      <c r="N466"/>
      <c r="O466"/>
      <c r="CL466" s="25"/>
      <c r="CM466" s="25"/>
      <c r="CN466" s="25"/>
      <c r="CO466" s="25"/>
      <c r="CP466" s="25"/>
      <c r="CQ466" s="25"/>
      <c r="CR466" s="25"/>
      <c r="CS466" s="25"/>
      <c r="CT466" s="25"/>
      <c r="CU466" s="25"/>
      <c r="CV466" s="25"/>
      <c r="CW466" s="25"/>
      <c r="CX466" s="25"/>
      <c r="CY466" s="25"/>
      <c r="CZ466" s="25"/>
      <c r="DA466" s="25"/>
      <c r="DB466" s="25"/>
      <c r="DC466" s="25"/>
      <c r="DD466" s="25"/>
      <c r="DE466" s="25"/>
      <c r="DF466" s="25"/>
      <c r="DG466" s="25"/>
      <c r="DH466" s="25"/>
      <c r="DI466" s="25"/>
    </row>
    <row r="467" spans="10:113" x14ac:dyDescent="0.25">
      <c r="J467" s="11"/>
      <c r="N467"/>
      <c r="O467"/>
      <c r="CL467" s="25"/>
      <c r="CM467" s="25"/>
      <c r="CN467" s="25"/>
      <c r="CO467" s="25"/>
      <c r="CP467" s="25"/>
      <c r="CQ467" s="25"/>
      <c r="CR467" s="25"/>
      <c r="CS467" s="25"/>
      <c r="CT467" s="25"/>
      <c r="CU467" s="25"/>
      <c r="CV467" s="25"/>
      <c r="CW467" s="25"/>
      <c r="CX467" s="25"/>
      <c r="CY467" s="25"/>
      <c r="CZ467" s="25"/>
      <c r="DA467" s="25"/>
      <c r="DB467" s="25"/>
      <c r="DC467" s="25"/>
      <c r="DD467" s="25"/>
      <c r="DE467" s="25"/>
      <c r="DF467" s="25"/>
      <c r="DG467" s="25"/>
      <c r="DH467" s="25"/>
      <c r="DI467" s="25"/>
    </row>
    <row r="468" spans="10:113" x14ac:dyDescent="0.25">
      <c r="J468" s="11"/>
      <c r="N468"/>
      <c r="O468"/>
      <c r="CL468" s="25"/>
      <c r="CM468" s="25"/>
      <c r="CN468" s="25"/>
      <c r="CO468" s="25"/>
      <c r="CP468" s="25"/>
      <c r="CQ468" s="25"/>
      <c r="CR468" s="25"/>
      <c r="CS468" s="25"/>
      <c r="CT468" s="25"/>
      <c r="CU468" s="25"/>
      <c r="CV468" s="25"/>
      <c r="CW468" s="25"/>
      <c r="CX468" s="25"/>
      <c r="CY468" s="25"/>
      <c r="CZ468" s="25"/>
      <c r="DA468" s="25"/>
      <c r="DB468" s="25"/>
      <c r="DC468" s="25"/>
      <c r="DD468" s="25"/>
      <c r="DE468" s="25"/>
      <c r="DF468" s="25"/>
      <c r="DG468" s="25"/>
      <c r="DH468" s="25"/>
      <c r="DI468" s="25"/>
    </row>
    <row r="469" spans="10:113" x14ac:dyDescent="0.25">
      <c r="J469" s="11"/>
      <c r="N469"/>
      <c r="O469"/>
      <c r="CL469" s="25"/>
      <c r="CM469" s="25"/>
      <c r="CN469" s="25"/>
      <c r="CO469" s="25"/>
      <c r="CP469" s="25"/>
      <c r="CQ469" s="25"/>
      <c r="CR469" s="25"/>
      <c r="CS469" s="25"/>
      <c r="CT469" s="25"/>
      <c r="CU469" s="25"/>
      <c r="CV469" s="25"/>
      <c r="CW469" s="25"/>
      <c r="CX469" s="25"/>
      <c r="CY469" s="25"/>
      <c r="CZ469" s="25"/>
      <c r="DA469" s="25"/>
      <c r="DB469" s="25"/>
      <c r="DC469" s="25"/>
      <c r="DD469" s="25"/>
      <c r="DE469" s="25"/>
      <c r="DF469" s="25"/>
      <c r="DG469" s="25"/>
      <c r="DH469" s="25"/>
      <c r="DI469" s="25"/>
    </row>
    <row r="470" spans="10:113" x14ac:dyDescent="0.25">
      <c r="J470" s="11"/>
      <c r="N470"/>
      <c r="O470"/>
      <c r="CL470" s="25"/>
      <c r="CM470" s="25"/>
      <c r="CN470" s="25"/>
      <c r="CO470" s="25"/>
      <c r="CP470" s="25"/>
      <c r="CQ470" s="25"/>
      <c r="CR470" s="25"/>
      <c r="CS470" s="25"/>
      <c r="CT470" s="25"/>
      <c r="CU470" s="25"/>
      <c r="CV470" s="25"/>
      <c r="CW470" s="25"/>
      <c r="CX470" s="25"/>
      <c r="CY470" s="25"/>
      <c r="CZ470" s="25"/>
      <c r="DA470" s="25"/>
      <c r="DB470" s="25"/>
      <c r="DC470" s="25"/>
      <c r="DD470" s="25"/>
      <c r="DE470" s="25"/>
      <c r="DF470" s="25"/>
      <c r="DG470" s="25"/>
      <c r="DH470" s="25"/>
      <c r="DI470" s="25"/>
    </row>
    <row r="471" spans="10:113" x14ac:dyDescent="0.25">
      <c r="J471" s="11"/>
      <c r="N471"/>
      <c r="O471"/>
      <c r="CL471" s="25"/>
      <c r="CM471" s="25"/>
      <c r="CN471" s="25"/>
      <c r="CO471" s="25"/>
      <c r="CP471" s="25"/>
      <c r="CQ471" s="25"/>
      <c r="CR471" s="25"/>
      <c r="CS471" s="25"/>
      <c r="CT471" s="25"/>
      <c r="CU471" s="25"/>
      <c r="CV471" s="25"/>
      <c r="CW471" s="25"/>
      <c r="CX471" s="25"/>
      <c r="CY471" s="25"/>
      <c r="CZ471" s="25"/>
      <c r="DA471" s="25"/>
      <c r="DB471" s="25"/>
      <c r="DC471" s="25"/>
      <c r="DD471" s="25"/>
      <c r="DE471" s="25"/>
      <c r="DF471" s="25"/>
      <c r="DG471" s="25"/>
      <c r="DH471" s="25"/>
      <c r="DI471" s="25"/>
    </row>
    <row r="472" spans="10:113" x14ac:dyDescent="0.25">
      <c r="J472" s="11"/>
      <c r="N472"/>
      <c r="O472"/>
      <c r="CL472" s="25"/>
      <c r="CM472" s="25"/>
      <c r="CN472" s="25"/>
      <c r="CO472" s="25"/>
      <c r="CP472" s="25"/>
      <c r="CQ472" s="25"/>
      <c r="CR472" s="25"/>
      <c r="CS472" s="25"/>
      <c r="CT472" s="25"/>
      <c r="CU472" s="25"/>
      <c r="CV472" s="25"/>
      <c r="CW472" s="25"/>
      <c r="CX472" s="25"/>
      <c r="CY472" s="25"/>
      <c r="CZ472" s="25"/>
      <c r="DA472" s="25"/>
      <c r="DB472" s="25"/>
      <c r="DC472" s="25"/>
      <c r="DD472" s="25"/>
      <c r="DE472" s="25"/>
      <c r="DF472" s="25"/>
      <c r="DG472" s="25"/>
      <c r="DH472" s="25"/>
      <c r="DI472" s="25"/>
    </row>
    <row r="473" spans="10:113" x14ac:dyDescent="0.25">
      <c r="J473" s="11"/>
      <c r="N473"/>
      <c r="O473"/>
      <c r="CL473" s="25"/>
      <c r="CM473" s="25"/>
      <c r="CN473" s="25"/>
      <c r="CO473" s="25"/>
      <c r="CP473" s="25"/>
      <c r="CQ473" s="25"/>
      <c r="CR473" s="25"/>
      <c r="CS473" s="25"/>
      <c r="CT473" s="25"/>
      <c r="CU473" s="25"/>
      <c r="CV473" s="25"/>
      <c r="CW473" s="25"/>
      <c r="CX473" s="25"/>
      <c r="CY473" s="25"/>
      <c r="CZ473" s="25"/>
      <c r="DA473" s="25"/>
      <c r="DB473" s="25"/>
      <c r="DC473" s="25"/>
      <c r="DD473" s="25"/>
      <c r="DE473" s="25"/>
      <c r="DF473" s="25"/>
      <c r="DG473" s="25"/>
      <c r="DH473" s="25"/>
      <c r="DI473" s="25"/>
    </row>
    <row r="474" spans="10:113" x14ac:dyDescent="0.25">
      <c r="J474" s="11"/>
      <c r="N474"/>
      <c r="O474"/>
      <c r="CL474" s="25"/>
      <c r="CM474" s="25"/>
      <c r="CN474" s="25"/>
      <c r="CO474" s="25"/>
      <c r="CP474" s="25"/>
      <c r="CQ474" s="25"/>
      <c r="CR474" s="25"/>
      <c r="CS474" s="25"/>
      <c r="CT474" s="25"/>
      <c r="CU474" s="25"/>
      <c r="CV474" s="25"/>
      <c r="CW474" s="25"/>
      <c r="CX474" s="25"/>
      <c r="CY474" s="25"/>
      <c r="CZ474" s="25"/>
      <c r="DA474" s="25"/>
      <c r="DB474" s="25"/>
      <c r="DC474" s="25"/>
      <c r="DD474" s="25"/>
      <c r="DE474" s="25"/>
      <c r="DF474" s="25"/>
      <c r="DG474" s="25"/>
      <c r="DH474" s="25"/>
      <c r="DI474" s="25"/>
    </row>
    <row r="475" spans="10:113" x14ac:dyDescent="0.25">
      <c r="J475" s="11"/>
      <c r="N475"/>
      <c r="O475"/>
      <c r="CL475" s="25"/>
      <c r="CM475" s="25"/>
      <c r="CN475" s="25"/>
      <c r="CO475" s="25"/>
      <c r="CP475" s="25"/>
      <c r="CQ475" s="25"/>
      <c r="CR475" s="25"/>
      <c r="CS475" s="25"/>
      <c r="CT475" s="25"/>
      <c r="CU475" s="25"/>
      <c r="CV475" s="25"/>
      <c r="CW475" s="25"/>
      <c r="CX475" s="25"/>
      <c r="CY475" s="25"/>
      <c r="CZ475" s="25"/>
      <c r="DA475" s="25"/>
      <c r="DB475" s="25"/>
      <c r="DC475" s="25"/>
      <c r="DD475" s="25"/>
      <c r="DE475" s="25"/>
      <c r="DF475" s="25"/>
      <c r="DG475" s="25"/>
      <c r="DH475" s="25"/>
      <c r="DI475" s="25"/>
    </row>
    <row r="476" spans="10:113" x14ac:dyDescent="0.25">
      <c r="J476" s="11"/>
      <c r="N476"/>
      <c r="O476"/>
      <c r="CL476" s="25"/>
      <c r="CM476" s="25"/>
      <c r="CN476" s="25"/>
      <c r="CO476" s="25"/>
      <c r="CP476" s="25"/>
      <c r="CQ476" s="25"/>
      <c r="CR476" s="25"/>
      <c r="CS476" s="25"/>
      <c r="CT476" s="25"/>
      <c r="CU476" s="25"/>
      <c r="CV476" s="25"/>
      <c r="CW476" s="25"/>
      <c r="CX476" s="25"/>
      <c r="CY476" s="25"/>
      <c r="CZ476" s="25"/>
      <c r="DA476" s="25"/>
      <c r="DB476" s="25"/>
      <c r="DC476" s="25"/>
      <c r="DD476" s="25"/>
      <c r="DE476" s="25"/>
      <c r="DF476" s="25"/>
      <c r="DG476" s="25"/>
      <c r="DH476" s="25"/>
      <c r="DI476" s="25"/>
    </row>
    <row r="477" spans="10:113" x14ac:dyDescent="0.25">
      <c r="J477" s="11"/>
      <c r="N477"/>
      <c r="O477"/>
      <c r="CL477" s="25"/>
      <c r="CM477" s="25"/>
      <c r="CN477" s="25"/>
      <c r="CO477" s="25"/>
      <c r="CP477" s="25"/>
      <c r="CQ477" s="25"/>
      <c r="CR477" s="25"/>
      <c r="CS477" s="25"/>
      <c r="CT477" s="25"/>
      <c r="CU477" s="25"/>
      <c r="CV477" s="25"/>
      <c r="CW477" s="25"/>
      <c r="CX477" s="25"/>
      <c r="CY477" s="25"/>
      <c r="CZ477" s="25"/>
      <c r="DA477" s="25"/>
      <c r="DB477" s="25"/>
      <c r="DC477" s="25"/>
      <c r="DD477" s="25"/>
      <c r="DE477" s="25"/>
      <c r="DF477" s="25"/>
      <c r="DG477" s="25"/>
      <c r="DH477" s="25"/>
      <c r="DI477" s="25"/>
    </row>
    <row r="478" spans="10:113" x14ac:dyDescent="0.25">
      <c r="J478" s="11"/>
      <c r="N478"/>
      <c r="O478"/>
      <c r="CL478" s="25"/>
      <c r="CM478" s="25"/>
      <c r="CN478" s="25"/>
      <c r="CO478" s="25"/>
      <c r="CP478" s="25"/>
      <c r="CQ478" s="25"/>
      <c r="CR478" s="25"/>
      <c r="CS478" s="25"/>
      <c r="CT478" s="25"/>
      <c r="CU478" s="25"/>
      <c r="CV478" s="25"/>
      <c r="CW478" s="25"/>
      <c r="CX478" s="25"/>
      <c r="CY478" s="25"/>
      <c r="CZ478" s="25"/>
      <c r="DA478" s="25"/>
      <c r="DB478" s="25"/>
      <c r="DC478" s="25"/>
      <c r="DD478" s="25"/>
      <c r="DE478" s="25"/>
      <c r="DF478" s="25"/>
      <c r="DG478" s="25"/>
      <c r="DH478" s="25"/>
      <c r="DI478" s="25"/>
    </row>
    <row r="479" spans="10:113" x14ac:dyDescent="0.25">
      <c r="J479" s="11"/>
      <c r="N479"/>
      <c r="O479"/>
      <c r="CL479" s="25"/>
      <c r="CM479" s="25"/>
      <c r="CN479" s="25"/>
      <c r="CO479" s="25"/>
      <c r="CP479" s="25"/>
      <c r="CQ479" s="25"/>
      <c r="CR479" s="25"/>
      <c r="CS479" s="25"/>
      <c r="CT479" s="25"/>
      <c r="CU479" s="25"/>
      <c r="CV479" s="25"/>
      <c r="CW479" s="25"/>
      <c r="CX479" s="25"/>
      <c r="CY479" s="25"/>
      <c r="CZ479" s="25"/>
      <c r="DA479" s="25"/>
      <c r="DB479" s="25"/>
      <c r="DC479" s="25"/>
      <c r="DD479" s="25"/>
      <c r="DE479" s="25"/>
      <c r="DF479" s="25"/>
      <c r="DG479" s="25"/>
      <c r="DH479" s="25"/>
      <c r="DI479" s="25"/>
    </row>
    <row r="480" spans="10:113" x14ac:dyDescent="0.25">
      <c r="J480" s="11"/>
      <c r="N480"/>
      <c r="O480"/>
      <c r="CL480" s="25"/>
      <c r="CM480" s="25"/>
      <c r="CN480" s="25"/>
      <c r="CO480" s="25"/>
      <c r="CP480" s="25"/>
      <c r="CQ480" s="25"/>
      <c r="CR480" s="25"/>
      <c r="CS480" s="25"/>
      <c r="CT480" s="25"/>
      <c r="CU480" s="25"/>
      <c r="CV480" s="25"/>
      <c r="CW480" s="25"/>
      <c r="CX480" s="25"/>
      <c r="CY480" s="25"/>
      <c r="CZ480" s="25"/>
      <c r="DA480" s="25"/>
      <c r="DB480" s="25"/>
      <c r="DC480" s="25"/>
      <c r="DD480" s="25"/>
      <c r="DE480" s="25"/>
      <c r="DF480" s="25"/>
      <c r="DG480" s="25"/>
      <c r="DH480" s="25"/>
      <c r="DI480" s="25"/>
    </row>
    <row r="481" spans="10:113" x14ac:dyDescent="0.25">
      <c r="J481" s="11"/>
      <c r="N481"/>
      <c r="O481"/>
      <c r="CL481" s="25"/>
      <c r="CM481" s="25"/>
      <c r="CN481" s="25"/>
      <c r="CO481" s="25"/>
      <c r="CP481" s="25"/>
      <c r="CQ481" s="25"/>
      <c r="CR481" s="25"/>
      <c r="CS481" s="25"/>
      <c r="CT481" s="25"/>
      <c r="CU481" s="25"/>
      <c r="CV481" s="25"/>
      <c r="CW481" s="25"/>
      <c r="CX481" s="25"/>
      <c r="CY481" s="25"/>
      <c r="CZ481" s="25"/>
      <c r="DA481" s="25"/>
      <c r="DB481" s="25"/>
      <c r="DC481" s="25"/>
      <c r="DD481" s="25"/>
      <c r="DE481" s="25"/>
      <c r="DF481" s="25"/>
      <c r="DG481" s="25"/>
      <c r="DH481" s="25"/>
      <c r="DI481" s="25"/>
    </row>
    <row r="482" spans="10:113" x14ac:dyDescent="0.25">
      <c r="J482" s="11"/>
      <c r="N482"/>
      <c r="O482"/>
      <c r="CL482" s="25"/>
      <c r="CM482" s="25"/>
      <c r="CN482" s="25"/>
      <c r="CO482" s="25"/>
      <c r="CP482" s="25"/>
      <c r="CQ482" s="25"/>
      <c r="CR482" s="25"/>
      <c r="CS482" s="25"/>
      <c r="CT482" s="25"/>
      <c r="CU482" s="25"/>
      <c r="CV482" s="25"/>
      <c r="CW482" s="25"/>
      <c r="CX482" s="25"/>
      <c r="CY482" s="25"/>
      <c r="CZ482" s="25"/>
      <c r="DA482" s="25"/>
      <c r="DB482" s="25"/>
      <c r="DC482" s="25"/>
      <c r="DD482" s="25"/>
      <c r="DE482" s="25"/>
      <c r="DF482" s="25"/>
      <c r="DG482" s="25"/>
      <c r="DH482" s="25"/>
      <c r="DI482" s="25"/>
    </row>
    <row r="483" spans="10:113" x14ac:dyDescent="0.25">
      <c r="J483" s="11"/>
      <c r="N483"/>
      <c r="O483"/>
      <c r="CL483" s="25"/>
      <c r="CM483" s="25"/>
      <c r="CN483" s="25"/>
      <c r="CO483" s="25"/>
      <c r="CP483" s="25"/>
      <c r="CQ483" s="25"/>
      <c r="CR483" s="25"/>
      <c r="CS483" s="25"/>
      <c r="CT483" s="25"/>
      <c r="CU483" s="25"/>
      <c r="CV483" s="25"/>
      <c r="CW483" s="25"/>
      <c r="CX483" s="25"/>
      <c r="CY483" s="25"/>
      <c r="CZ483" s="25"/>
      <c r="DA483" s="25"/>
      <c r="DB483" s="25"/>
      <c r="DC483" s="25"/>
      <c r="DD483" s="25"/>
      <c r="DE483" s="25"/>
      <c r="DF483" s="25"/>
      <c r="DG483" s="25"/>
      <c r="DH483" s="25"/>
      <c r="DI483" s="25"/>
    </row>
    <row r="484" spans="10:113" x14ac:dyDescent="0.25">
      <c r="J484" s="11"/>
      <c r="N484"/>
      <c r="O484"/>
      <c r="CL484" s="25"/>
      <c r="CM484" s="25"/>
      <c r="CN484" s="25"/>
      <c r="CO484" s="25"/>
      <c r="CP484" s="25"/>
      <c r="CQ484" s="25"/>
      <c r="CR484" s="25"/>
      <c r="CS484" s="25"/>
      <c r="CT484" s="25"/>
      <c r="CU484" s="25"/>
      <c r="CV484" s="25"/>
      <c r="CW484" s="25"/>
      <c r="CX484" s="25"/>
      <c r="CY484" s="25"/>
      <c r="CZ484" s="25"/>
      <c r="DA484" s="25"/>
      <c r="DB484" s="25"/>
      <c r="DC484" s="25"/>
      <c r="DD484" s="25"/>
      <c r="DE484" s="25"/>
      <c r="DF484" s="25"/>
      <c r="DG484" s="25"/>
      <c r="DH484" s="25"/>
      <c r="DI484" s="25"/>
    </row>
    <row r="485" spans="10:113" x14ac:dyDescent="0.25">
      <c r="J485" s="11"/>
      <c r="N485"/>
      <c r="O485"/>
      <c r="CL485" s="25"/>
      <c r="CM485" s="25"/>
      <c r="CN485" s="25"/>
      <c r="CO485" s="25"/>
      <c r="CP485" s="25"/>
      <c r="CQ485" s="25"/>
      <c r="CR485" s="25"/>
      <c r="CS485" s="25"/>
      <c r="CT485" s="25"/>
      <c r="CU485" s="25"/>
      <c r="CV485" s="25"/>
      <c r="CW485" s="25"/>
      <c r="CX485" s="25"/>
      <c r="CY485" s="25"/>
      <c r="CZ485" s="25"/>
      <c r="DA485" s="25"/>
      <c r="DB485" s="25"/>
      <c r="DC485" s="25"/>
      <c r="DD485" s="25"/>
      <c r="DE485" s="25"/>
      <c r="DF485" s="25"/>
      <c r="DG485" s="25"/>
      <c r="DH485" s="25"/>
      <c r="DI485" s="25"/>
    </row>
    <row r="486" spans="10:113" x14ac:dyDescent="0.25">
      <c r="J486" s="11"/>
      <c r="N486"/>
      <c r="O486"/>
      <c r="CL486" s="25"/>
      <c r="CM486" s="25"/>
      <c r="CN486" s="25"/>
      <c r="CO486" s="25"/>
      <c r="CP486" s="25"/>
      <c r="CQ486" s="25"/>
      <c r="CR486" s="25"/>
      <c r="CS486" s="25"/>
      <c r="CT486" s="25"/>
      <c r="CU486" s="25"/>
      <c r="CV486" s="25"/>
      <c r="CW486" s="25"/>
      <c r="CX486" s="25"/>
      <c r="CY486" s="25"/>
      <c r="CZ486" s="25"/>
      <c r="DA486" s="25"/>
      <c r="DB486" s="25"/>
      <c r="DC486" s="25"/>
      <c r="DD486" s="25"/>
      <c r="DE486" s="25"/>
      <c r="DF486" s="25"/>
      <c r="DG486" s="25"/>
      <c r="DH486" s="25"/>
      <c r="DI486" s="25"/>
    </row>
    <row r="487" spans="10:113" x14ac:dyDescent="0.25">
      <c r="J487" s="11"/>
      <c r="N487"/>
      <c r="O487"/>
      <c r="CL487" s="25"/>
      <c r="CM487" s="25"/>
      <c r="CN487" s="25"/>
      <c r="CO487" s="25"/>
      <c r="CP487" s="25"/>
      <c r="CQ487" s="25"/>
      <c r="CR487" s="25"/>
      <c r="CS487" s="25"/>
      <c r="CT487" s="25"/>
      <c r="CU487" s="25"/>
      <c r="CV487" s="25"/>
      <c r="CW487" s="25"/>
      <c r="CX487" s="25"/>
      <c r="CY487" s="25"/>
      <c r="CZ487" s="25"/>
      <c r="DA487" s="25"/>
      <c r="DB487" s="25"/>
      <c r="DC487" s="25"/>
      <c r="DD487" s="25"/>
      <c r="DE487" s="25"/>
      <c r="DF487" s="25"/>
      <c r="DG487" s="25"/>
      <c r="DH487" s="25"/>
      <c r="DI487" s="25"/>
    </row>
    <row r="488" spans="10:113" x14ac:dyDescent="0.25">
      <c r="J488" s="11"/>
      <c r="N488"/>
      <c r="O488"/>
      <c r="CL488" s="25"/>
      <c r="CM488" s="25"/>
      <c r="CN488" s="25"/>
      <c r="CO488" s="25"/>
      <c r="CP488" s="25"/>
      <c r="CQ488" s="25"/>
      <c r="CR488" s="25"/>
      <c r="CS488" s="25"/>
      <c r="CT488" s="25"/>
      <c r="CU488" s="25"/>
      <c r="CV488" s="25"/>
      <c r="CW488" s="25"/>
      <c r="CX488" s="25"/>
      <c r="CY488" s="25"/>
      <c r="CZ488" s="25"/>
      <c r="DA488" s="25"/>
      <c r="DB488" s="25"/>
      <c r="DC488" s="25"/>
      <c r="DD488" s="25"/>
      <c r="DE488" s="25"/>
      <c r="DF488" s="25"/>
      <c r="DG488" s="25"/>
      <c r="DH488" s="25"/>
      <c r="DI488" s="25"/>
    </row>
    <row r="489" spans="10:113" x14ac:dyDescent="0.25">
      <c r="J489" s="11"/>
      <c r="N489"/>
      <c r="O489"/>
      <c r="CL489" s="25"/>
      <c r="CM489" s="25"/>
      <c r="CN489" s="25"/>
      <c r="CO489" s="25"/>
      <c r="CP489" s="25"/>
      <c r="CQ489" s="25"/>
      <c r="CR489" s="25"/>
      <c r="CS489" s="25"/>
      <c r="CT489" s="25"/>
      <c r="CU489" s="25"/>
      <c r="CV489" s="25"/>
      <c r="CW489" s="25"/>
      <c r="CX489" s="25"/>
      <c r="CY489" s="25"/>
      <c r="CZ489" s="25"/>
      <c r="DA489" s="25"/>
      <c r="DB489" s="25"/>
      <c r="DC489" s="25"/>
      <c r="DD489" s="25"/>
      <c r="DE489" s="25"/>
      <c r="DF489" s="25"/>
      <c r="DG489" s="25"/>
      <c r="DH489" s="25"/>
      <c r="DI489" s="25"/>
    </row>
    <row r="490" spans="10:113" x14ac:dyDescent="0.25">
      <c r="J490" s="11"/>
      <c r="N490"/>
      <c r="O490"/>
      <c r="CL490" s="25"/>
      <c r="CM490" s="25"/>
      <c r="CN490" s="25"/>
      <c r="CO490" s="25"/>
      <c r="CP490" s="25"/>
      <c r="CQ490" s="25"/>
      <c r="CR490" s="25"/>
      <c r="CS490" s="25"/>
      <c r="CT490" s="25"/>
      <c r="CU490" s="25"/>
      <c r="CV490" s="25"/>
      <c r="CW490" s="25"/>
      <c r="CX490" s="25"/>
      <c r="CY490" s="25"/>
      <c r="CZ490" s="25"/>
      <c r="DA490" s="25"/>
      <c r="DB490" s="25"/>
      <c r="DC490" s="25"/>
      <c r="DD490" s="25"/>
      <c r="DE490" s="25"/>
      <c r="DF490" s="25"/>
      <c r="DG490" s="25"/>
      <c r="DH490" s="25"/>
      <c r="DI490" s="25"/>
    </row>
    <row r="491" spans="10:113" x14ac:dyDescent="0.25">
      <c r="J491" s="11"/>
      <c r="N491"/>
      <c r="O491"/>
      <c r="CL491" s="25"/>
      <c r="CM491" s="25"/>
      <c r="CN491" s="25"/>
      <c r="CO491" s="25"/>
      <c r="CP491" s="25"/>
      <c r="CQ491" s="25"/>
      <c r="CR491" s="25"/>
      <c r="CS491" s="25"/>
      <c r="CT491" s="25"/>
      <c r="CU491" s="25"/>
      <c r="CV491" s="25"/>
      <c r="CW491" s="25"/>
      <c r="CX491" s="25"/>
      <c r="CY491" s="25"/>
      <c r="CZ491" s="25"/>
      <c r="DA491" s="25"/>
      <c r="DB491" s="25"/>
      <c r="DC491" s="25"/>
      <c r="DD491" s="25"/>
      <c r="DE491" s="25"/>
      <c r="DF491" s="25"/>
      <c r="DG491" s="25"/>
      <c r="DH491" s="25"/>
      <c r="DI491" s="25"/>
    </row>
    <row r="492" spans="10:113" x14ac:dyDescent="0.25">
      <c r="J492" s="11"/>
      <c r="N492"/>
      <c r="O492"/>
      <c r="CL492" s="25"/>
      <c r="CM492" s="25"/>
      <c r="CN492" s="25"/>
      <c r="CO492" s="25"/>
      <c r="CP492" s="25"/>
      <c r="CQ492" s="25"/>
      <c r="CR492" s="25"/>
      <c r="CS492" s="25"/>
      <c r="CT492" s="25"/>
      <c r="CU492" s="25"/>
      <c r="CV492" s="25"/>
      <c r="CW492" s="25"/>
      <c r="CX492" s="25"/>
      <c r="CY492" s="25"/>
      <c r="CZ492" s="25"/>
      <c r="DA492" s="25"/>
      <c r="DB492" s="25"/>
      <c r="DC492" s="25"/>
      <c r="DD492" s="25"/>
      <c r="DE492" s="25"/>
      <c r="DF492" s="25"/>
      <c r="DG492" s="25"/>
      <c r="DH492" s="25"/>
      <c r="DI492" s="25"/>
    </row>
    <row r="493" spans="10:113" x14ac:dyDescent="0.25">
      <c r="J493" s="11"/>
      <c r="N493"/>
      <c r="O493"/>
      <c r="CL493" s="25"/>
      <c r="CM493" s="25"/>
      <c r="CN493" s="25"/>
      <c r="CO493" s="25"/>
      <c r="CP493" s="25"/>
      <c r="CQ493" s="25"/>
      <c r="CR493" s="25"/>
      <c r="CS493" s="25"/>
      <c r="CT493" s="25"/>
      <c r="CU493" s="25"/>
      <c r="CV493" s="25"/>
      <c r="CW493" s="25"/>
      <c r="CX493" s="25"/>
      <c r="CY493" s="25"/>
      <c r="CZ493" s="25"/>
      <c r="DA493" s="25"/>
      <c r="DB493" s="25"/>
      <c r="DC493" s="25"/>
      <c r="DD493" s="25"/>
      <c r="DE493" s="25"/>
      <c r="DF493" s="25"/>
      <c r="DG493" s="25"/>
      <c r="DH493" s="25"/>
      <c r="DI493" s="25"/>
    </row>
    <row r="494" spans="10:113" x14ac:dyDescent="0.25">
      <c r="J494" s="11"/>
      <c r="N494"/>
      <c r="O494"/>
      <c r="CL494" s="25"/>
      <c r="CM494" s="25"/>
      <c r="CN494" s="25"/>
      <c r="CO494" s="25"/>
      <c r="CP494" s="25"/>
      <c r="CQ494" s="25"/>
      <c r="CR494" s="25"/>
      <c r="CS494" s="25"/>
      <c r="CT494" s="25"/>
      <c r="CU494" s="25"/>
      <c r="CV494" s="25"/>
      <c r="CW494" s="25"/>
      <c r="CX494" s="25"/>
      <c r="CY494" s="25"/>
      <c r="CZ494" s="25"/>
      <c r="DA494" s="25"/>
      <c r="DB494" s="25"/>
      <c r="DC494" s="25"/>
      <c r="DD494" s="25"/>
      <c r="DE494" s="25"/>
      <c r="DF494" s="25"/>
      <c r="DG494" s="25"/>
      <c r="DH494" s="25"/>
      <c r="DI494" s="25"/>
    </row>
    <row r="495" spans="10:113" x14ac:dyDescent="0.25">
      <c r="J495" s="11"/>
      <c r="N495"/>
      <c r="O495"/>
      <c r="CL495" s="25"/>
      <c r="CM495" s="25"/>
      <c r="CN495" s="25"/>
      <c r="CO495" s="25"/>
      <c r="CP495" s="25"/>
      <c r="CQ495" s="25"/>
      <c r="CR495" s="25"/>
      <c r="CS495" s="25"/>
      <c r="CT495" s="25"/>
      <c r="CU495" s="25"/>
      <c r="CV495" s="25"/>
      <c r="CW495" s="25"/>
      <c r="CX495" s="25"/>
      <c r="CY495" s="25"/>
      <c r="CZ495" s="25"/>
      <c r="DA495" s="25"/>
      <c r="DB495" s="25"/>
      <c r="DC495" s="25"/>
      <c r="DD495" s="25"/>
      <c r="DE495" s="25"/>
      <c r="DF495" s="25"/>
      <c r="DG495" s="25"/>
      <c r="DH495" s="25"/>
      <c r="DI495" s="25"/>
    </row>
    <row r="496" spans="10:113" x14ac:dyDescent="0.25">
      <c r="J496" s="11"/>
      <c r="N496"/>
      <c r="O496"/>
      <c r="CL496" s="25"/>
      <c r="CM496" s="25"/>
      <c r="CN496" s="25"/>
      <c r="CO496" s="25"/>
      <c r="CP496" s="25"/>
      <c r="CQ496" s="25"/>
      <c r="CR496" s="25"/>
      <c r="CS496" s="25"/>
      <c r="CT496" s="25"/>
      <c r="CU496" s="25"/>
      <c r="CV496" s="25"/>
      <c r="CW496" s="25"/>
      <c r="CX496" s="25"/>
      <c r="CY496" s="25"/>
      <c r="CZ496" s="25"/>
      <c r="DA496" s="25"/>
      <c r="DB496" s="25"/>
      <c r="DC496" s="25"/>
      <c r="DD496" s="25"/>
      <c r="DE496" s="25"/>
      <c r="DF496" s="25"/>
      <c r="DG496" s="25"/>
      <c r="DH496" s="25"/>
      <c r="DI496" s="25"/>
    </row>
    <row r="497" spans="10:113" x14ac:dyDescent="0.25">
      <c r="J497" s="11"/>
      <c r="N497"/>
      <c r="O497"/>
      <c r="CL497" s="25"/>
      <c r="CM497" s="25"/>
      <c r="CN497" s="25"/>
      <c r="CO497" s="25"/>
      <c r="CP497" s="25"/>
      <c r="CQ497" s="25"/>
      <c r="CR497" s="25"/>
      <c r="CS497" s="25"/>
      <c r="CT497" s="25"/>
      <c r="CU497" s="25"/>
      <c r="CV497" s="25"/>
      <c r="CW497" s="25"/>
      <c r="CX497" s="25"/>
      <c r="CY497" s="25"/>
      <c r="CZ497" s="25"/>
      <c r="DA497" s="25"/>
      <c r="DB497" s="25"/>
      <c r="DC497" s="25"/>
      <c r="DD497" s="25"/>
      <c r="DE497" s="25"/>
      <c r="DF497" s="25"/>
      <c r="DG497" s="25"/>
      <c r="DH497" s="25"/>
      <c r="DI497" s="25"/>
    </row>
    <row r="498" spans="10:113" x14ac:dyDescent="0.25">
      <c r="J498" s="11"/>
      <c r="N498"/>
      <c r="O498"/>
      <c r="CL498" s="25"/>
      <c r="CM498" s="25"/>
      <c r="CN498" s="25"/>
      <c r="CO498" s="25"/>
      <c r="CP498" s="25"/>
      <c r="CQ498" s="25"/>
      <c r="CR498" s="25"/>
      <c r="CS498" s="25"/>
      <c r="CT498" s="25"/>
      <c r="CU498" s="25"/>
      <c r="CV498" s="25"/>
      <c r="CW498" s="25"/>
      <c r="CX498" s="25"/>
      <c r="CY498" s="25"/>
      <c r="CZ498" s="25"/>
      <c r="DA498" s="25"/>
      <c r="DB498" s="25"/>
      <c r="DC498" s="25"/>
      <c r="DD498" s="25"/>
      <c r="DE498" s="25"/>
      <c r="DF498" s="25"/>
      <c r="DG498" s="25"/>
      <c r="DH498" s="25"/>
      <c r="DI498" s="25"/>
    </row>
    <row r="499" spans="10:113" x14ac:dyDescent="0.25">
      <c r="J499" s="11"/>
      <c r="N499"/>
      <c r="O499"/>
      <c r="CL499" s="25"/>
      <c r="CM499" s="25"/>
      <c r="CN499" s="25"/>
      <c r="CO499" s="25"/>
      <c r="CP499" s="25"/>
      <c r="CQ499" s="25"/>
      <c r="CR499" s="25"/>
      <c r="CS499" s="25"/>
      <c r="CT499" s="25"/>
      <c r="CU499" s="25"/>
      <c r="CV499" s="25"/>
      <c r="CW499" s="25"/>
      <c r="CX499" s="25"/>
      <c r="CY499" s="25"/>
      <c r="CZ499" s="25"/>
      <c r="DA499" s="25"/>
      <c r="DB499" s="25"/>
      <c r="DC499" s="25"/>
      <c r="DD499" s="25"/>
      <c r="DE499" s="25"/>
      <c r="DF499" s="25"/>
      <c r="DG499" s="25"/>
      <c r="DH499" s="25"/>
      <c r="DI499" s="25"/>
    </row>
    <row r="500" spans="10:113" x14ac:dyDescent="0.25">
      <c r="J500" s="11"/>
      <c r="N500"/>
      <c r="O500"/>
      <c r="CL500" s="25"/>
      <c r="CM500" s="25"/>
      <c r="CN500" s="25"/>
      <c r="CO500" s="25"/>
      <c r="CP500" s="25"/>
      <c r="CQ500" s="25"/>
      <c r="CR500" s="25"/>
      <c r="CS500" s="25"/>
      <c r="CT500" s="25"/>
      <c r="CU500" s="25"/>
      <c r="CV500" s="25"/>
      <c r="CW500" s="25"/>
      <c r="CX500" s="25"/>
      <c r="CY500" s="25"/>
      <c r="CZ500" s="25"/>
      <c r="DA500" s="25"/>
      <c r="DB500" s="25"/>
      <c r="DC500" s="25"/>
      <c r="DD500" s="25"/>
      <c r="DE500" s="25"/>
      <c r="DF500" s="25"/>
      <c r="DG500" s="25"/>
      <c r="DH500" s="25"/>
      <c r="DI500" s="25"/>
    </row>
    <row r="501" spans="10:113" x14ac:dyDescent="0.25">
      <c r="J501" s="11"/>
      <c r="N501"/>
      <c r="O501"/>
      <c r="CL501" s="25"/>
      <c r="CM501" s="25"/>
      <c r="CN501" s="25"/>
      <c r="CO501" s="25"/>
      <c r="CP501" s="25"/>
      <c r="CQ501" s="25"/>
      <c r="CR501" s="25"/>
      <c r="CS501" s="25"/>
      <c r="CT501" s="25"/>
      <c r="CU501" s="25"/>
      <c r="CV501" s="25"/>
      <c r="CW501" s="25"/>
      <c r="CX501" s="25"/>
      <c r="CY501" s="25"/>
      <c r="CZ501" s="25"/>
      <c r="DA501" s="25"/>
      <c r="DB501" s="25"/>
      <c r="DC501" s="25"/>
      <c r="DD501" s="25"/>
      <c r="DE501" s="25"/>
      <c r="DF501" s="25"/>
      <c r="DG501" s="25"/>
      <c r="DH501" s="25"/>
      <c r="DI501" s="25"/>
    </row>
    <row r="502" spans="10:113" x14ac:dyDescent="0.25">
      <c r="J502" s="11"/>
      <c r="N502"/>
      <c r="O502"/>
      <c r="CL502" s="25"/>
      <c r="CM502" s="25"/>
      <c r="CN502" s="25"/>
      <c r="CO502" s="25"/>
      <c r="CP502" s="25"/>
      <c r="CQ502" s="25"/>
      <c r="CR502" s="25"/>
      <c r="CS502" s="25"/>
      <c r="CT502" s="25"/>
      <c r="CU502" s="25"/>
      <c r="CV502" s="25"/>
      <c r="CW502" s="25"/>
      <c r="CX502" s="25"/>
      <c r="CY502" s="25"/>
      <c r="CZ502" s="25"/>
      <c r="DA502" s="25"/>
      <c r="DB502" s="25"/>
      <c r="DC502" s="25"/>
      <c r="DD502" s="25"/>
      <c r="DE502" s="25"/>
      <c r="DF502" s="25"/>
      <c r="DG502" s="25"/>
      <c r="DH502" s="25"/>
      <c r="DI502" s="25"/>
    </row>
    <row r="503" spans="10:113" x14ac:dyDescent="0.25">
      <c r="J503" s="11"/>
      <c r="N503"/>
      <c r="O503"/>
      <c r="CL503" s="25"/>
      <c r="CM503" s="25"/>
      <c r="CN503" s="25"/>
      <c r="CO503" s="25"/>
      <c r="CP503" s="25"/>
      <c r="CQ503" s="25"/>
      <c r="CR503" s="25"/>
      <c r="CS503" s="25"/>
      <c r="CT503" s="25"/>
      <c r="CU503" s="25"/>
      <c r="CV503" s="25"/>
      <c r="CW503" s="25"/>
      <c r="CX503" s="25"/>
      <c r="CY503" s="25"/>
      <c r="CZ503" s="25"/>
      <c r="DA503" s="25"/>
      <c r="DB503" s="25"/>
      <c r="DC503" s="25"/>
      <c r="DD503" s="25"/>
      <c r="DE503" s="25"/>
      <c r="DF503" s="25"/>
      <c r="DG503" s="25"/>
      <c r="DH503" s="25"/>
      <c r="DI503" s="25"/>
    </row>
    <row r="504" spans="10:113" x14ac:dyDescent="0.25">
      <c r="J504" s="11"/>
      <c r="N504"/>
      <c r="O504"/>
      <c r="CL504" s="25"/>
      <c r="CM504" s="25"/>
      <c r="CN504" s="25"/>
      <c r="CO504" s="25"/>
      <c r="CP504" s="25"/>
      <c r="CQ504" s="25"/>
      <c r="CR504" s="25"/>
      <c r="CS504" s="25"/>
      <c r="CT504" s="25"/>
      <c r="CU504" s="25"/>
      <c r="CV504" s="25"/>
      <c r="CW504" s="25"/>
      <c r="CX504" s="25"/>
      <c r="CY504" s="25"/>
      <c r="CZ504" s="25"/>
      <c r="DA504" s="25"/>
      <c r="DB504" s="25"/>
      <c r="DC504" s="25"/>
      <c r="DD504" s="25"/>
      <c r="DE504" s="25"/>
      <c r="DF504" s="25"/>
      <c r="DG504" s="25"/>
      <c r="DH504" s="25"/>
      <c r="DI504" s="25"/>
    </row>
    <row r="505" spans="10:113" x14ac:dyDescent="0.25">
      <c r="J505" s="11"/>
      <c r="N505"/>
      <c r="O505"/>
      <c r="CL505" s="25"/>
      <c r="CM505" s="25"/>
      <c r="CN505" s="25"/>
      <c r="CO505" s="25"/>
      <c r="CP505" s="25"/>
      <c r="CQ505" s="25"/>
      <c r="CR505" s="25"/>
      <c r="CS505" s="25"/>
      <c r="CT505" s="25"/>
      <c r="CU505" s="25"/>
      <c r="CV505" s="25"/>
      <c r="CW505" s="25"/>
      <c r="CX505" s="25"/>
      <c r="CY505" s="25"/>
      <c r="CZ505" s="25"/>
      <c r="DA505" s="25"/>
      <c r="DB505" s="25"/>
      <c r="DC505" s="25"/>
      <c r="DD505" s="25"/>
      <c r="DE505" s="25"/>
      <c r="DF505" s="25"/>
      <c r="DG505" s="25"/>
      <c r="DH505" s="25"/>
      <c r="DI505" s="25"/>
    </row>
    <row r="506" spans="10:113" x14ac:dyDescent="0.25">
      <c r="J506" s="11"/>
      <c r="N506"/>
      <c r="O506"/>
      <c r="CL506" s="25"/>
      <c r="CM506" s="25"/>
      <c r="CN506" s="25"/>
      <c r="CO506" s="25"/>
      <c r="CP506" s="25"/>
      <c r="CQ506" s="25"/>
      <c r="CR506" s="25"/>
      <c r="CS506" s="25"/>
      <c r="CT506" s="25"/>
      <c r="CU506" s="25"/>
      <c r="CV506" s="25"/>
      <c r="CW506" s="25"/>
      <c r="CX506" s="25"/>
      <c r="CY506" s="25"/>
      <c r="CZ506" s="25"/>
      <c r="DA506" s="25"/>
      <c r="DB506" s="25"/>
      <c r="DC506" s="25"/>
      <c r="DD506" s="25"/>
      <c r="DE506" s="25"/>
      <c r="DF506" s="25"/>
      <c r="DG506" s="25"/>
      <c r="DH506" s="25"/>
      <c r="DI506" s="25"/>
    </row>
    <row r="507" spans="10:113" x14ac:dyDescent="0.25">
      <c r="J507" s="11"/>
      <c r="N507"/>
      <c r="O507"/>
      <c r="CL507" s="25"/>
      <c r="CM507" s="25"/>
      <c r="CN507" s="25"/>
      <c r="CO507" s="25"/>
      <c r="CP507" s="25"/>
      <c r="CQ507" s="25"/>
      <c r="CR507" s="25"/>
      <c r="CS507" s="25"/>
      <c r="CT507" s="25"/>
      <c r="CU507" s="25"/>
      <c r="CV507" s="25"/>
      <c r="CW507" s="25"/>
      <c r="CX507" s="25"/>
      <c r="CY507" s="25"/>
      <c r="CZ507" s="25"/>
      <c r="DA507" s="25"/>
      <c r="DB507" s="25"/>
      <c r="DC507" s="25"/>
      <c r="DD507" s="25"/>
      <c r="DE507" s="25"/>
      <c r="DF507" s="25"/>
      <c r="DG507" s="25"/>
      <c r="DH507" s="25"/>
      <c r="DI507" s="25"/>
    </row>
    <row r="508" spans="10:113" x14ac:dyDescent="0.25">
      <c r="J508" s="11"/>
      <c r="N508"/>
      <c r="O508"/>
      <c r="CL508" s="25"/>
      <c r="CM508" s="25"/>
      <c r="CN508" s="25"/>
      <c r="CO508" s="25"/>
      <c r="CP508" s="25"/>
      <c r="CQ508" s="25"/>
      <c r="CR508" s="25"/>
      <c r="CS508" s="25"/>
      <c r="CT508" s="25"/>
      <c r="CU508" s="25"/>
      <c r="CV508" s="25"/>
      <c r="CW508" s="25"/>
      <c r="CX508" s="25"/>
      <c r="CY508" s="25"/>
      <c r="CZ508" s="25"/>
      <c r="DA508" s="25"/>
      <c r="DB508" s="25"/>
      <c r="DC508" s="25"/>
      <c r="DD508" s="25"/>
      <c r="DE508" s="25"/>
      <c r="DF508" s="25"/>
      <c r="DG508" s="25"/>
      <c r="DH508" s="25"/>
      <c r="DI508" s="25"/>
    </row>
    <row r="509" spans="10:113" x14ac:dyDescent="0.25">
      <c r="J509" s="11"/>
      <c r="N509"/>
      <c r="O509"/>
      <c r="CL509" s="25"/>
      <c r="CM509" s="25"/>
      <c r="CN509" s="25"/>
      <c r="CO509" s="25"/>
      <c r="CP509" s="25"/>
      <c r="CQ509" s="25"/>
      <c r="CR509" s="25"/>
      <c r="CS509" s="25"/>
      <c r="CT509" s="25"/>
      <c r="CU509" s="25"/>
      <c r="CV509" s="25"/>
      <c r="CW509" s="25"/>
      <c r="CX509" s="25"/>
      <c r="CY509" s="25"/>
      <c r="CZ509" s="25"/>
      <c r="DA509" s="25"/>
      <c r="DB509" s="25"/>
      <c r="DC509" s="25"/>
      <c r="DD509" s="25"/>
      <c r="DE509" s="25"/>
      <c r="DF509" s="25"/>
      <c r="DG509" s="25"/>
      <c r="DH509" s="25"/>
      <c r="DI509" s="25"/>
    </row>
    <row r="510" spans="10:113" x14ac:dyDescent="0.25">
      <c r="J510" s="11"/>
      <c r="N510"/>
      <c r="O510"/>
      <c r="CL510" s="25"/>
      <c r="CM510" s="25"/>
      <c r="CN510" s="25"/>
      <c r="CO510" s="25"/>
      <c r="CP510" s="25"/>
      <c r="CQ510" s="25"/>
      <c r="CR510" s="25"/>
      <c r="CS510" s="25"/>
      <c r="CT510" s="25"/>
      <c r="CU510" s="25"/>
      <c r="CV510" s="25"/>
      <c r="CW510" s="25"/>
      <c r="CX510" s="25"/>
      <c r="CY510" s="25"/>
      <c r="CZ510" s="25"/>
      <c r="DA510" s="25"/>
      <c r="DD510" s="25"/>
      <c r="DE510" s="25"/>
      <c r="DF510" s="25"/>
      <c r="DG510" s="25"/>
      <c r="DH510" s="25"/>
      <c r="DI510" s="25"/>
    </row>
    <row r="511" spans="10:113" x14ac:dyDescent="0.25">
      <c r="J511" s="11"/>
      <c r="N511"/>
      <c r="O511"/>
      <c r="CL511" s="25"/>
      <c r="CM511" s="25"/>
      <c r="CN511" s="25"/>
      <c r="CO511" s="25"/>
      <c r="CP511" s="25"/>
      <c r="CQ511" s="25"/>
      <c r="CR511" s="25"/>
      <c r="CS511" s="25"/>
      <c r="CT511" s="25"/>
      <c r="CU511" s="25"/>
      <c r="CV511" s="25"/>
      <c r="CW511" s="25"/>
      <c r="CX511" s="25"/>
      <c r="CY511" s="25"/>
      <c r="CZ511" s="25"/>
      <c r="DD511" s="25"/>
      <c r="DG511" s="25"/>
      <c r="DH511" s="25"/>
      <c r="DI511" s="25"/>
    </row>
    <row r="512" spans="10:113" x14ac:dyDescent="0.25">
      <c r="J512" s="11"/>
      <c r="N512"/>
      <c r="O512"/>
      <c r="CL512" s="25"/>
      <c r="CM512" s="25"/>
      <c r="CN512" s="25"/>
      <c r="CO512" s="25"/>
      <c r="CP512" s="25"/>
      <c r="CQ512" s="25"/>
      <c r="CR512" s="25"/>
      <c r="CS512" s="25"/>
      <c r="CT512" s="25"/>
      <c r="CU512" s="25"/>
      <c r="CV512" s="25"/>
      <c r="CW512" s="25"/>
      <c r="CX512" s="25"/>
      <c r="CY512" s="25"/>
      <c r="CZ512" s="25"/>
      <c r="DA512" s="25"/>
      <c r="DB512" s="25"/>
      <c r="DC512" s="25"/>
      <c r="DD512" s="25"/>
      <c r="DE512" s="25"/>
      <c r="DF512" s="25"/>
      <c r="DG512" s="25"/>
      <c r="DH512" s="25"/>
      <c r="DI512" s="25"/>
    </row>
    <row r="513" spans="10:113" x14ac:dyDescent="0.25">
      <c r="J513" s="11"/>
      <c r="N513"/>
      <c r="O513"/>
      <c r="CL513" s="25"/>
      <c r="CM513" s="25"/>
      <c r="CN513" s="25"/>
      <c r="CO513" s="25"/>
      <c r="CP513" s="25"/>
      <c r="CQ513" s="25"/>
      <c r="CR513" s="25"/>
      <c r="CS513" s="25"/>
      <c r="CT513" s="25"/>
      <c r="CU513" s="25"/>
      <c r="CV513" s="25"/>
      <c r="CW513" s="25"/>
      <c r="CX513" s="25"/>
      <c r="CY513" s="25"/>
      <c r="CZ513" s="25"/>
      <c r="DA513" s="25"/>
      <c r="DB513" s="25"/>
      <c r="DC513" s="25"/>
      <c r="DD513" s="25"/>
      <c r="DE513" s="25"/>
      <c r="DF513" s="25"/>
      <c r="DG513" s="25"/>
      <c r="DH513" s="25"/>
      <c r="DI513" s="25"/>
    </row>
    <row r="514" spans="10:113" x14ac:dyDescent="0.25">
      <c r="J514" s="11"/>
      <c r="N514"/>
      <c r="O514"/>
      <c r="CL514" s="25"/>
      <c r="CM514" s="25"/>
      <c r="CN514" s="25"/>
      <c r="CO514" s="25"/>
      <c r="CP514" s="25"/>
      <c r="CQ514" s="25"/>
      <c r="CR514" s="25"/>
      <c r="CS514" s="25"/>
      <c r="CT514" s="25"/>
      <c r="CU514" s="25"/>
      <c r="CV514" s="25"/>
      <c r="CW514" s="25"/>
      <c r="CX514" s="25"/>
      <c r="CY514" s="25"/>
      <c r="CZ514" s="25"/>
      <c r="DA514" s="25"/>
      <c r="DB514" s="25"/>
      <c r="DC514" s="25"/>
      <c r="DD514" s="25"/>
      <c r="DE514" s="25"/>
      <c r="DF514" s="25"/>
      <c r="DG514" s="25"/>
      <c r="DH514" s="25"/>
      <c r="DI514" s="25"/>
    </row>
    <row r="515" spans="10:113" x14ac:dyDescent="0.25">
      <c r="J515" s="11"/>
      <c r="N515"/>
      <c r="O515"/>
      <c r="CL515" s="25"/>
      <c r="CM515" s="25"/>
      <c r="CN515" s="25"/>
      <c r="CO515" s="25"/>
      <c r="CP515" s="25"/>
      <c r="CQ515" s="25"/>
      <c r="CR515" s="25"/>
      <c r="CS515" s="25"/>
      <c r="CT515" s="25"/>
      <c r="CU515" s="25"/>
      <c r="CV515" s="25"/>
      <c r="CW515" s="25"/>
      <c r="CX515" s="25"/>
      <c r="CY515" s="25"/>
      <c r="CZ515" s="25"/>
      <c r="DA515" s="25"/>
      <c r="DB515" s="25"/>
      <c r="DC515" s="25"/>
      <c r="DD515" s="25"/>
      <c r="DE515" s="25"/>
      <c r="DF515" s="25"/>
      <c r="DG515" s="25"/>
      <c r="DH515" s="25"/>
      <c r="DI515" s="25"/>
    </row>
    <row r="516" spans="10:113" x14ac:dyDescent="0.25">
      <c r="J516" s="11"/>
      <c r="N516"/>
      <c r="O516"/>
      <c r="CL516" s="25"/>
      <c r="CM516" s="25"/>
      <c r="CN516" s="25"/>
      <c r="CO516" s="25"/>
      <c r="CP516" s="25"/>
      <c r="CQ516" s="25"/>
      <c r="CR516" s="25"/>
      <c r="CS516" s="25"/>
      <c r="CT516" s="25"/>
      <c r="CU516" s="25"/>
      <c r="CV516" s="25"/>
      <c r="CW516" s="25"/>
      <c r="CX516" s="25"/>
      <c r="CY516" s="25"/>
      <c r="CZ516" s="25"/>
      <c r="DA516" s="25"/>
      <c r="DB516" s="25"/>
      <c r="DC516" s="25"/>
      <c r="DD516" s="25"/>
      <c r="DE516" s="25"/>
      <c r="DF516" s="25"/>
      <c r="DG516" s="25"/>
      <c r="DH516" s="25"/>
      <c r="DI516" s="25"/>
    </row>
    <row r="517" spans="10:113" x14ac:dyDescent="0.25">
      <c r="J517" s="11"/>
      <c r="N517"/>
      <c r="O517"/>
      <c r="CL517" s="25"/>
      <c r="CM517" s="25"/>
      <c r="CN517" s="25"/>
      <c r="CO517" s="25"/>
      <c r="CP517" s="25"/>
      <c r="CQ517" s="25"/>
      <c r="CR517" s="25"/>
      <c r="CS517" s="25"/>
      <c r="CT517" s="25"/>
      <c r="CU517" s="25"/>
      <c r="CV517" s="25"/>
      <c r="CW517" s="25"/>
      <c r="CX517" s="25"/>
      <c r="CY517" s="25"/>
      <c r="CZ517" s="25"/>
      <c r="DA517" s="25"/>
      <c r="DB517" s="25"/>
      <c r="DC517" s="25"/>
      <c r="DD517" s="25"/>
      <c r="DE517" s="25"/>
      <c r="DF517" s="25"/>
      <c r="DG517" s="25"/>
      <c r="DH517" s="25"/>
      <c r="DI517" s="25"/>
    </row>
    <row r="518" spans="10:113" x14ac:dyDescent="0.25">
      <c r="J518" s="11"/>
      <c r="N518"/>
      <c r="O518"/>
      <c r="CL518" s="25"/>
      <c r="CM518" s="25"/>
      <c r="CN518" s="25"/>
      <c r="CO518" s="25"/>
      <c r="CP518" s="25"/>
      <c r="CQ518" s="25"/>
      <c r="CR518" s="25"/>
      <c r="CS518" s="25"/>
      <c r="CT518" s="25"/>
      <c r="CU518" s="25"/>
      <c r="CV518" s="25"/>
      <c r="CW518" s="25"/>
      <c r="CX518" s="25"/>
      <c r="CY518" s="25"/>
      <c r="CZ518" s="25"/>
      <c r="DA518" s="25"/>
      <c r="DB518" s="25"/>
      <c r="DC518" s="25"/>
      <c r="DD518" s="25"/>
      <c r="DE518" s="25"/>
      <c r="DF518" s="25"/>
      <c r="DG518" s="25"/>
      <c r="DH518" s="25"/>
      <c r="DI518" s="25"/>
    </row>
    <row r="519" spans="10:113" x14ac:dyDescent="0.25">
      <c r="J519" s="11"/>
      <c r="N519"/>
      <c r="O519"/>
      <c r="CL519" s="25"/>
      <c r="CM519" s="25"/>
      <c r="CN519" s="25"/>
      <c r="CO519" s="25"/>
      <c r="CP519" s="25"/>
      <c r="CQ519" s="25"/>
      <c r="CR519" s="25"/>
      <c r="CS519" s="25"/>
      <c r="CT519" s="25"/>
      <c r="CU519" s="25"/>
      <c r="CV519" s="25"/>
      <c r="CW519" s="25"/>
      <c r="CX519" s="25"/>
      <c r="CY519" s="25"/>
      <c r="CZ519" s="25"/>
      <c r="DA519" s="25"/>
      <c r="DB519" s="25"/>
      <c r="DC519" s="25"/>
      <c r="DD519" s="25"/>
      <c r="DE519" s="25"/>
      <c r="DF519" s="25"/>
      <c r="DG519" s="25"/>
      <c r="DH519" s="25"/>
      <c r="DI519" s="25"/>
    </row>
    <row r="520" spans="10:113" x14ac:dyDescent="0.25">
      <c r="J520" s="11"/>
      <c r="N520"/>
      <c r="O520"/>
      <c r="CL520" s="25"/>
      <c r="CM520" s="25"/>
      <c r="CN520" s="25"/>
      <c r="CO520" s="25"/>
      <c r="CP520" s="25"/>
      <c r="CQ520" s="25"/>
      <c r="CR520" s="25"/>
      <c r="CS520" s="25"/>
      <c r="CT520" s="25"/>
      <c r="CU520" s="25"/>
      <c r="CV520" s="25"/>
      <c r="CW520" s="25"/>
      <c r="CX520" s="25"/>
      <c r="CY520" s="25"/>
      <c r="CZ520" s="25"/>
      <c r="DA520" s="25"/>
      <c r="DB520" s="25"/>
      <c r="DC520" s="25"/>
      <c r="DD520" s="25"/>
      <c r="DE520" s="25"/>
      <c r="DF520" s="25"/>
      <c r="DG520" s="25"/>
      <c r="DH520" s="25"/>
      <c r="DI520" s="25"/>
    </row>
    <row r="521" spans="10:113" x14ac:dyDescent="0.25">
      <c r="J521" s="11"/>
      <c r="N521"/>
      <c r="O521"/>
      <c r="CL521" s="25"/>
      <c r="CM521" s="25"/>
      <c r="CN521" s="25"/>
      <c r="CO521" s="25"/>
      <c r="CP521" s="25"/>
      <c r="CQ521" s="25"/>
      <c r="CR521" s="25"/>
      <c r="CS521" s="25"/>
      <c r="CT521" s="25"/>
      <c r="CU521" s="25"/>
      <c r="CV521" s="25"/>
      <c r="CW521" s="25"/>
      <c r="CX521" s="25"/>
      <c r="CY521" s="25"/>
      <c r="CZ521" s="25"/>
      <c r="DA521" s="25"/>
      <c r="DB521" s="25"/>
      <c r="DC521" s="25"/>
      <c r="DD521" s="25"/>
      <c r="DE521" s="25"/>
      <c r="DF521" s="25"/>
      <c r="DG521" s="25"/>
      <c r="DH521" s="25"/>
      <c r="DI521" s="25"/>
    </row>
    <row r="522" spans="10:113" x14ac:dyDescent="0.25">
      <c r="J522" s="11"/>
      <c r="N522"/>
      <c r="O522"/>
      <c r="CL522" s="25"/>
      <c r="CM522" s="25"/>
      <c r="CN522" s="25"/>
      <c r="CO522" s="25"/>
      <c r="CP522" s="25"/>
      <c r="CQ522" s="25"/>
      <c r="CR522" s="25"/>
      <c r="CS522" s="25"/>
      <c r="CT522" s="25"/>
      <c r="CU522" s="25"/>
      <c r="CV522" s="25"/>
      <c r="CW522" s="25"/>
      <c r="CX522" s="25"/>
      <c r="CY522" s="25"/>
      <c r="CZ522" s="25"/>
      <c r="DA522" s="25"/>
      <c r="DB522" s="25"/>
      <c r="DC522" s="25"/>
      <c r="DD522" s="25"/>
      <c r="DE522" s="25"/>
      <c r="DF522" s="25"/>
      <c r="DG522" s="25"/>
      <c r="DH522" s="25"/>
      <c r="DI522" s="25"/>
    </row>
    <row r="523" spans="10:113" x14ac:dyDescent="0.25">
      <c r="J523" s="11"/>
      <c r="N523"/>
      <c r="O523"/>
      <c r="CL523" s="25"/>
      <c r="CM523" s="25"/>
      <c r="CN523" s="25"/>
      <c r="CO523" s="25"/>
      <c r="CP523" s="25"/>
      <c r="CQ523" s="25"/>
      <c r="CR523" s="25"/>
      <c r="CS523" s="25"/>
      <c r="CT523" s="25"/>
      <c r="CU523" s="25"/>
      <c r="CV523" s="25"/>
      <c r="CW523" s="25"/>
      <c r="CX523" s="25"/>
      <c r="CY523" s="25"/>
      <c r="CZ523" s="25"/>
      <c r="DA523" s="25"/>
      <c r="DB523" s="25"/>
      <c r="DC523" s="25"/>
      <c r="DD523" s="25"/>
      <c r="DE523" s="25"/>
      <c r="DF523" s="25"/>
      <c r="DG523" s="25"/>
      <c r="DH523" s="25"/>
      <c r="DI523" s="25"/>
    </row>
    <row r="524" spans="10:113" x14ac:dyDescent="0.25">
      <c r="J524" s="11"/>
      <c r="N524"/>
      <c r="O524"/>
      <c r="CL524" s="25"/>
      <c r="CM524" s="25"/>
      <c r="CN524" s="25"/>
      <c r="CO524" s="25"/>
      <c r="CP524" s="25"/>
      <c r="CQ524" s="25"/>
      <c r="CR524" s="25"/>
      <c r="CS524" s="25"/>
      <c r="CT524" s="25"/>
      <c r="CU524" s="25"/>
      <c r="CV524" s="25"/>
      <c r="CW524" s="25"/>
      <c r="CX524" s="25"/>
      <c r="CY524" s="25"/>
      <c r="CZ524" s="25"/>
      <c r="DA524" s="25"/>
      <c r="DB524" s="25"/>
      <c r="DC524" s="25"/>
      <c r="DD524" s="25"/>
      <c r="DE524" s="25"/>
      <c r="DF524" s="25"/>
      <c r="DG524" s="25"/>
      <c r="DH524" s="25"/>
      <c r="DI524" s="25"/>
    </row>
    <row r="525" spans="10:113" x14ac:dyDescent="0.25">
      <c r="J525" s="11"/>
      <c r="N525"/>
      <c r="O525"/>
      <c r="CL525" s="25"/>
      <c r="CM525" s="25"/>
      <c r="CN525" s="25"/>
      <c r="CO525" s="25"/>
      <c r="CP525" s="25"/>
      <c r="CQ525" s="25"/>
      <c r="CR525" s="25"/>
      <c r="CS525" s="25"/>
      <c r="CT525" s="25"/>
      <c r="CU525" s="25"/>
      <c r="CV525" s="25"/>
      <c r="CW525" s="25"/>
      <c r="CX525" s="25"/>
      <c r="CY525" s="25"/>
      <c r="CZ525" s="25"/>
      <c r="DA525" s="25"/>
      <c r="DB525" s="25"/>
      <c r="DC525" s="25"/>
      <c r="DD525" s="25"/>
      <c r="DE525" s="25"/>
      <c r="DF525" s="25"/>
      <c r="DG525" s="25"/>
      <c r="DH525" s="25"/>
      <c r="DI525" s="25"/>
    </row>
    <row r="526" spans="10:113" x14ac:dyDescent="0.25">
      <c r="J526" s="11"/>
      <c r="N526"/>
      <c r="O526"/>
      <c r="BR526" s="25"/>
      <c r="CL526" s="25"/>
      <c r="CM526" s="25"/>
      <c r="CN526" s="25"/>
      <c r="CO526" s="25"/>
      <c r="CP526" s="25"/>
      <c r="CQ526" s="25"/>
      <c r="CR526" s="25"/>
      <c r="CS526" s="25"/>
      <c r="CT526" s="25"/>
      <c r="CU526" s="25"/>
      <c r="CV526" s="25"/>
      <c r="CW526" s="25"/>
      <c r="CX526" s="25"/>
      <c r="CY526" s="25"/>
      <c r="CZ526" s="25"/>
      <c r="DA526" s="25"/>
      <c r="DB526" s="25"/>
      <c r="DC526" s="25"/>
      <c r="DD526" s="25"/>
      <c r="DE526" s="25"/>
      <c r="DF526" s="25"/>
      <c r="DG526" s="25"/>
      <c r="DH526" s="25"/>
      <c r="DI526" s="25"/>
    </row>
    <row r="527" spans="10:113" x14ac:dyDescent="0.25">
      <c r="J527" s="11"/>
      <c r="N527"/>
      <c r="O527"/>
      <c r="BR527" s="25"/>
      <c r="CL527" s="25"/>
      <c r="CM527" s="25"/>
      <c r="CN527" s="25"/>
      <c r="CO527" s="25"/>
      <c r="CP527" s="25"/>
      <c r="CQ527" s="25"/>
      <c r="CR527" s="25"/>
      <c r="CS527" s="25"/>
      <c r="CT527" s="25"/>
      <c r="CU527" s="25"/>
      <c r="CV527" s="25"/>
      <c r="CW527" s="25"/>
      <c r="CX527" s="25"/>
      <c r="CY527" s="25"/>
      <c r="CZ527" s="25"/>
      <c r="DA527" s="25"/>
      <c r="DB527" s="25"/>
      <c r="DC527" s="25"/>
      <c r="DD527" s="25"/>
      <c r="DE527" s="25"/>
      <c r="DF527" s="25"/>
      <c r="DG527" s="25"/>
      <c r="DH527" s="25"/>
      <c r="DI527" s="25"/>
    </row>
    <row r="528" spans="10:113" x14ac:dyDescent="0.25">
      <c r="J528" s="11"/>
      <c r="N528"/>
      <c r="O528"/>
      <c r="CL528" s="25"/>
      <c r="CM528" s="25"/>
      <c r="CN528" s="25"/>
      <c r="CO528" s="25"/>
      <c r="CP528" s="25"/>
      <c r="CQ528" s="25"/>
      <c r="CR528" s="25"/>
      <c r="CS528" s="25"/>
      <c r="CT528" s="25"/>
      <c r="CU528" s="25"/>
      <c r="CV528" s="25"/>
      <c r="CW528" s="25"/>
      <c r="CX528" s="25"/>
      <c r="CY528" s="25"/>
      <c r="CZ528" s="25"/>
      <c r="DA528" s="25"/>
      <c r="DB528" s="25"/>
      <c r="DC528" s="25"/>
      <c r="DD528" s="25"/>
      <c r="DE528" s="25"/>
      <c r="DF528" s="25"/>
      <c r="DG528" s="25"/>
      <c r="DH528" s="25"/>
      <c r="DI528" s="25"/>
    </row>
    <row r="529" spans="10:113" x14ac:dyDescent="0.25">
      <c r="J529" s="11"/>
      <c r="N529"/>
      <c r="O529"/>
      <c r="CL529" s="25"/>
      <c r="CM529" s="25"/>
      <c r="CN529" s="25"/>
      <c r="CO529" s="25"/>
      <c r="CP529" s="25"/>
      <c r="CQ529" s="25"/>
      <c r="CR529" s="25"/>
      <c r="CS529" s="25"/>
      <c r="CT529" s="25"/>
      <c r="CU529" s="25"/>
      <c r="CV529" s="25"/>
      <c r="CW529" s="25"/>
      <c r="CX529" s="25"/>
      <c r="CY529" s="25"/>
      <c r="CZ529" s="25"/>
      <c r="DA529" s="25"/>
      <c r="DB529" s="25"/>
      <c r="DC529" s="25"/>
      <c r="DD529" s="25"/>
      <c r="DE529" s="25"/>
      <c r="DF529" s="25"/>
      <c r="DG529" s="25"/>
      <c r="DH529" s="25"/>
      <c r="DI529" s="25"/>
    </row>
    <row r="530" spans="10:113" x14ac:dyDescent="0.25">
      <c r="J530" s="11"/>
      <c r="N530"/>
      <c r="O530"/>
      <c r="CL530" s="25"/>
      <c r="CM530" s="25"/>
      <c r="CN530" s="25"/>
      <c r="CO530" s="25"/>
      <c r="CP530" s="25"/>
      <c r="CQ530" s="25"/>
      <c r="CR530" s="25"/>
      <c r="CS530" s="25"/>
      <c r="CT530" s="25"/>
      <c r="CU530" s="25"/>
      <c r="CV530" s="25"/>
      <c r="CW530" s="25"/>
      <c r="CX530" s="25"/>
      <c r="CY530" s="25"/>
      <c r="CZ530" s="25"/>
      <c r="DA530" s="25"/>
      <c r="DB530" s="25"/>
      <c r="DC530" s="25"/>
      <c r="DD530" s="25"/>
      <c r="DE530" s="25"/>
      <c r="DF530" s="25"/>
      <c r="DG530" s="25"/>
      <c r="DH530" s="25"/>
      <c r="DI530" s="25"/>
    </row>
    <row r="531" spans="10:113" x14ac:dyDescent="0.25">
      <c r="J531" s="11"/>
      <c r="N531"/>
      <c r="O531"/>
      <c r="CL531" s="25"/>
      <c r="CM531" s="25"/>
      <c r="CN531" s="25"/>
      <c r="CO531" s="25"/>
      <c r="CP531" s="25"/>
      <c r="CQ531" s="25"/>
      <c r="CR531" s="25"/>
      <c r="CS531" s="25"/>
      <c r="CT531" s="25"/>
      <c r="CU531" s="25"/>
      <c r="CV531" s="25"/>
      <c r="CW531" s="25"/>
      <c r="CX531" s="25"/>
      <c r="CY531" s="25"/>
      <c r="CZ531" s="25"/>
      <c r="DA531" s="25"/>
      <c r="DB531" s="25"/>
      <c r="DC531" s="25"/>
      <c r="DD531" s="25"/>
      <c r="DE531" s="25"/>
      <c r="DF531" s="25"/>
      <c r="DG531" s="25"/>
      <c r="DH531" s="25"/>
      <c r="DI531" s="25"/>
    </row>
    <row r="532" spans="10:113" x14ac:dyDescent="0.25">
      <c r="J532" s="11"/>
      <c r="N532"/>
      <c r="O532"/>
      <c r="CL532" s="25"/>
      <c r="CM532" s="25"/>
      <c r="CN532" s="25"/>
      <c r="CO532" s="25"/>
      <c r="CP532" s="25"/>
      <c r="CQ532" s="25"/>
      <c r="CR532" s="25"/>
      <c r="CS532" s="25"/>
      <c r="CT532" s="25"/>
      <c r="CU532" s="25"/>
      <c r="CV532" s="25"/>
      <c r="CW532" s="25"/>
      <c r="CX532" s="25"/>
      <c r="CY532" s="25"/>
      <c r="CZ532" s="25"/>
      <c r="DA532" s="25"/>
      <c r="DB532" s="25"/>
      <c r="DC532" s="25"/>
      <c r="DD532" s="25"/>
      <c r="DE532" s="25"/>
      <c r="DF532" s="25"/>
      <c r="DG532" s="25"/>
      <c r="DH532" s="25"/>
      <c r="DI532" s="25"/>
    </row>
    <row r="533" spans="10:113" x14ac:dyDescent="0.25">
      <c r="J533" s="11"/>
      <c r="N533"/>
      <c r="O533"/>
      <c r="CL533" s="25"/>
      <c r="CM533" s="25"/>
      <c r="CN533" s="25"/>
      <c r="CO533" s="25"/>
      <c r="CP533" s="25"/>
      <c r="CQ533" s="25"/>
      <c r="CR533" s="25"/>
      <c r="CS533" s="25"/>
      <c r="CT533" s="25"/>
      <c r="CU533" s="25"/>
      <c r="CV533" s="25"/>
      <c r="CW533" s="25"/>
      <c r="CX533" s="25"/>
      <c r="CY533" s="25"/>
      <c r="CZ533" s="25"/>
      <c r="DA533" s="25"/>
      <c r="DB533" s="25"/>
      <c r="DC533" s="25"/>
      <c r="DD533" s="25"/>
      <c r="DE533" s="25"/>
      <c r="DF533" s="25"/>
      <c r="DG533" s="25"/>
      <c r="DH533" s="25"/>
      <c r="DI533" s="25"/>
    </row>
    <row r="534" spans="10:113" x14ac:dyDescent="0.25">
      <c r="J534" s="11"/>
      <c r="N534"/>
      <c r="O534"/>
    </row>
    <row r="535" spans="10:113" x14ac:dyDescent="0.25">
      <c r="J535" s="11"/>
      <c r="N535"/>
      <c r="O535"/>
    </row>
    <row r="536" spans="10:113" x14ac:dyDescent="0.25">
      <c r="J536" s="11"/>
      <c r="N536"/>
      <c r="O536"/>
    </row>
    <row r="537" spans="10:113" x14ac:dyDescent="0.25">
      <c r="J537" s="11"/>
      <c r="N537"/>
      <c r="O537"/>
    </row>
    <row r="538" spans="10:113" x14ac:dyDescent="0.25">
      <c r="J538" s="11"/>
      <c r="N538"/>
      <c r="O538"/>
    </row>
    <row r="539" spans="10:113" x14ac:dyDescent="0.25">
      <c r="J539" s="11"/>
      <c r="N539"/>
      <c r="O539"/>
    </row>
    <row r="540" spans="10:113" x14ac:dyDescent="0.25">
      <c r="J540" s="11"/>
      <c r="N540"/>
      <c r="O540"/>
    </row>
    <row r="541" spans="10:113" x14ac:dyDescent="0.25">
      <c r="J541" s="11"/>
      <c r="N541"/>
      <c r="O541"/>
    </row>
    <row r="542" spans="10:113" x14ac:dyDescent="0.25">
      <c r="J542" s="11"/>
      <c r="N542"/>
      <c r="O542"/>
    </row>
    <row r="543" spans="10:113" x14ac:dyDescent="0.25">
      <c r="J543" s="11"/>
      <c r="N543"/>
      <c r="O543"/>
    </row>
    <row r="544" spans="10:113" x14ac:dyDescent="0.25">
      <c r="J544" s="11"/>
      <c r="N544"/>
      <c r="O544"/>
    </row>
    <row r="545" spans="10:102" x14ac:dyDescent="0.25">
      <c r="J545" s="11"/>
      <c r="N545"/>
      <c r="O545"/>
    </row>
    <row r="546" spans="10:102" x14ac:dyDescent="0.25">
      <c r="J546" s="11"/>
      <c r="N546"/>
      <c r="O546"/>
    </row>
    <row r="547" spans="10:102" x14ac:dyDescent="0.25">
      <c r="J547" s="11"/>
      <c r="N547"/>
      <c r="O547"/>
    </row>
    <row r="548" spans="10:102" x14ac:dyDescent="0.25">
      <c r="J548" s="11"/>
      <c r="N548"/>
      <c r="O548"/>
    </row>
    <row r="549" spans="10:102" x14ac:dyDescent="0.25">
      <c r="J549" s="11"/>
      <c r="N549"/>
      <c r="O549"/>
    </row>
    <row r="550" spans="10:102" x14ac:dyDescent="0.25">
      <c r="J550" s="11"/>
      <c r="N550"/>
      <c r="O550"/>
    </row>
    <row r="551" spans="10:102" x14ac:dyDescent="0.25">
      <c r="J551" s="11"/>
      <c r="N551"/>
      <c r="O551"/>
    </row>
    <row r="552" spans="10:102" x14ac:dyDescent="0.25">
      <c r="J552" s="11"/>
      <c r="N552"/>
      <c r="O552"/>
    </row>
    <row r="553" spans="10:102" x14ac:dyDescent="0.25">
      <c r="J553" s="11"/>
      <c r="N553"/>
      <c r="O553"/>
    </row>
    <row r="554" spans="10:102" x14ac:dyDescent="0.25">
      <c r="J554" s="11"/>
      <c r="N554"/>
      <c r="O554"/>
    </row>
    <row r="555" spans="10:102" x14ac:dyDescent="0.25">
      <c r="J555" s="11"/>
      <c r="N555"/>
      <c r="O555"/>
    </row>
    <row r="556" spans="10:102" x14ac:dyDescent="0.25">
      <c r="J556" s="11"/>
      <c r="N556"/>
      <c r="O556"/>
    </row>
    <row r="557" spans="10:102" x14ac:dyDescent="0.25">
      <c r="J557" s="11"/>
      <c r="N557"/>
      <c r="O557"/>
      <c r="CW557" s="25"/>
      <c r="CX557" s="25"/>
    </row>
    <row r="558" spans="10:102" x14ac:dyDescent="0.25">
      <c r="J558" s="11"/>
      <c r="N558"/>
      <c r="O558"/>
      <c r="CW558" s="25"/>
      <c r="CX558" s="25"/>
    </row>
    <row r="559" spans="10:102" x14ac:dyDescent="0.25">
      <c r="J559" s="11"/>
      <c r="N559"/>
      <c r="O559"/>
      <c r="CW559" s="25"/>
      <c r="CX559" s="25"/>
    </row>
    <row r="560" spans="10:102" x14ac:dyDescent="0.25">
      <c r="J560" s="11"/>
      <c r="N560"/>
      <c r="O560"/>
      <c r="CW560" s="25"/>
      <c r="CX560" s="25"/>
    </row>
    <row r="561" spans="10:111" x14ac:dyDescent="0.25">
      <c r="J561" s="11"/>
      <c r="N561"/>
      <c r="O561"/>
      <c r="CW561" s="25"/>
      <c r="CX561" s="25"/>
    </row>
    <row r="562" spans="10:111" x14ac:dyDescent="0.25">
      <c r="J562" s="11"/>
      <c r="N562"/>
      <c r="O562"/>
      <c r="CW562" s="25"/>
      <c r="CX562" s="25"/>
    </row>
    <row r="563" spans="10:111" x14ac:dyDescent="0.25">
      <c r="J563" s="11"/>
      <c r="N563"/>
      <c r="O563"/>
      <c r="CV563" s="25"/>
      <c r="CW563" s="25"/>
      <c r="CX563" s="25"/>
    </row>
    <row r="564" spans="10:111" x14ac:dyDescent="0.25">
      <c r="J564" s="11"/>
      <c r="N564"/>
      <c r="O564"/>
      <c r="CV564" s="25"/>
      <c r="CW564" s="25"/>
      <c r="CX564" s="25"/>
    </row>
    <row r="565" spans="10:111" x14ac:dyDescent="0.25">
      <c r="J565" s="11"/>
      <c r="N565"/>
      <c r="O565"/>
      <c r="CV565" s="25"/>
      <c r="CW565" s="25"/>
      <c r="CX565" s="25"/>
    </row>
    <row r="566" spans="10:111" x14ac:dyDescent="0.25">
      <c r="J566" s="11"/>
      <c r="N566"/>
      <c r="O566"/>
      <c r="CV566" s="25"/>
      <c r="CW566" s="25"/>
      <c r="CX566" s="25"/>
    </row>
    <row r="567" spans="10:111" x14ac:dyDescent="0.25">
      <c r="J567" s="11"/>
      <c r="N567"/>
      <c r="O567"/>
      <c r="CV567" s="25"/>
      <c r="CW567" s="25"/>
      <c r="CX567" s="25"/>
      <c r="CY567" s="25"/>
    </row>
    <row r="568" spans="10:111" x14ac:dyDescent="0.25">
      <c r="J568" s="11"/>
      <c r="N568"/>
      <c r="O568"/>
      <c r="CV568" s="25"/>
      <c r="CW568" s="25"/>
      <c r="CX568" s="25"/>
      <c r="CY568" s="25"/>
    </row>
    <row r="569" spans="10:111" x14ac:dyDescent="0.25">
      <c r="J569" s="11"/>
      <c r="N569"/>
      <c r="O569"/>
      <c r="CV569" s="25"/>
      <c r="CW569" s="25"/>
      <c r="CX569" s="25"/>
      <c r="CY569" s="25"/>
    </row>
    <row r="570" spans="10:111" x14ac:dyDescent="0.25">
      <c r="J570" s="11"/>
      <c r="N570"/>
      <c r="O570"/>
      <c r="CV570" s="25"/>
      <c r="CW570" s="25"/>
      <c r="CX570" s="25"/>
      <c r="CY570" s="25"/>
      <c r="DG570" s="25"/>
    </row>
    <row r="571" spans="10:111" x14ac:dyDescent="0.25">
      <c r="J571" s="11"/>
      <c r="N571"/>
      <c r="O571"/>
      <c r="CV571" s="25"/>
      <c r="CW571" s="25"/>
      <c r="CX571" s="25"/>
      <c r="CY571" s="25"/>
      <c r="DG571" s="25"/>
    </row>
    <row r="572" spans="10:111" x14ac:dyDescent="0.25">
      <c r="J572" s="11"/>
      <c r="N572"/>
      <c r="O572"/>
      <c r="CV572" s="25"/>
      <c r="CW572" s="25"/>
      <c r="CX572" s="25"/>
      <c r="CY572" s="25"/>
      <c r="DG572" s="25"/>
    </row>
    <row r="573" spans="10:111" x14ac:dyDescent="0.25">
      <c r="J573" s="11"/>
      <c r="N573"/>
      <c r="O573"/>
      <c r="CV573" s="25"/>
      <c r="CW573" s="25"/>
      <c r="CX573" s="25"/>
      <c r="CY573" s="25"/>
      <c r="DG573" s="25"/>
    </row>
    <row r="574" spans="10:111" x14ac:dyDescent="0.25">
      <c r="J574" s="11"/>
      <c r="N574"/>
      <c r="O574"/>
      <c r="CV574" s="25"/>
      <c r="CW574" s="25"/>
      <c r="CX574" s="25"/>
      <c r="CY574" s="25"/>
      <c r="DG574" s="25"/>
    </row>
    <row r="575" spans="10:111" x14ac:dyDescent="0.25">
      <c r="J575" s="11"/>
      <c r="N575"/>
      <c r="O575"/>
      <c r="CV575" s="25"/>
      <c r="CW575" s="25"/>
      <c r="CX575" s="25"/>
      <c r="CY575" s="25"/>
      <c r="DG575" s="25"/>
    </row>
    <row r="576" spans="10:111" x14ac:dyDescent="0.25">
      <c r="J576" s="11"/>
      <c r="N576"/>
      <c r="O576"/>
      <c r="CV576" s="25"/>
      <c r="CW576" s="25"/>
      <c r="CX576" s="25"/>
      <c r="CY576" s="25"/>
      <c r="DG576" s="25"/>
    </row>
    <row r="577" spans="10:111" x14ac:dyDescent="0.25">
      <c r="J577" s="11"/>
      <c r="N577"/>
      <c r="O577"/>
      <c r="CV577" s="25"/>
      <c r="CW577" s="25"/>
      <c r="CX577" s="25"/>
      <c r="CY577" s="25"/>
      <c r="DG577" s="25"/>
    </row>
    <row r="578" spans="10:111" x14ac:dyDescent="0.25">
      <c r="J578" s="11"/>
      <c r="N578"/>
      <c r="O578"/>
      <c r="CV578" s="25"/>
      <c r="CW578" s="25"/>
      <c r="CX578" s="25"/>
      <c r="DG578" s="25"/>
    </row>
    <row r="579" spans="10:111" x14ac:dyDescent="0.25">
      <c r="J579" s="11"/>
      <c r="N579"/>
      <c r="O579"/>
    </row>
    <row r="580" spans="10:111" x14ac:dyDescent="0.25">
      <c r="J580" s="11"/>
      <c r="N580"/>
      <c r="O580"/>
    </row>
    <row r="581" spans="10:111" x14ac:dyDescent="0.25">
      <c r="J581" s="11"/>
      <c r="N581"/>
      <c r="O581"/>
    </row>
    <row r="582" spans="10:111" x14ac:dyDescent="0.25">
      <c r="J582" s="11"/>
      <c r="N582"/>
      <c r="O582"/>
    </row>
    <row r="583" spans="10:111" x14ac:dyDescent="0.25">
      <c r="J583" s="11"/>
      <c r="N583"/>
      <c r="O583"/>
    </row>
    <row r="584" spans="10:111" x14ac:dyDescent="0.25">
      <c r="J584" s="11"/>
      <c r="N584"/>
      <c r="O584"/>
      <c r="CW584" s="25"/>
    </row>
    <row r="585" spans="10:111" x14ac:dyDescent="0.25">
      <c r="J585" s="11"/>
      <c r="N585"/>
      <c r="O585"/>
      <c r="CW585" s="25"/>
    </row>
    <row r="586" spans="10:111" x14ac:dyDescent="0.25">
      <c r="J586" s="11"/>
      <c r="N586"/>
      <c r="O586"/>
      <c r="CW586" s="25"/>
    </row>
    <row r="587" spans="10:111" x14ac:dyDescent="0.25">
      <c r="J587" s="11"/>
      <c r="N587"/>
      <c r="O587"/>
      <c r="CW587" s="25"/>
    </row>
    <row r="588" spans="10:111" x14ac:dyDescent="0.25">
      <c r="J588" s="11"/>
      <c r="N588"/>
      <c r="O588"/>
      <c r="CW588" s="25"/>
    </row>
    <row r="589" spans="10:111" x14ac:dyDescent="0.25">
      <c r="J589" s="11"/>
      <c r="N589"/>
      <c r="O589"/>
      <c r="CW589" s="25"/>
    </row>
    <row r="590" spans="10:111" x14ac:dyDescent="0.25">
      <c r="J590" s="11"/>
      <c r="N590"/>
      <c r="O590"/>
      <c r="CW590" s="25"/>
    </row>
    <row r="591" spans="10:111" x14ac:dyDescent="0.25">
      <c r="J591" s="11"/>
      <c r="N591"/>
      <c r="O591"/>
      <c r="CW591" s="25"/>
    </row>
    <row r="592" spans="10:111" x14ac:dyDescent="0.25">
      <c r="J592" s="11"/>
      <c r="N592"/>
      <c r="O592"/>
      <c r="CW592" s="25"/>
    </row>
    <row r="593" spans="10:101" x14ac:dyDescent="0.25">
      <c r="J593" s="11"/>
      <c r="N593"/>
      <c r="O593"/>
      <c r="CW593" s="25"/>
    </row>
    <row r="594" spans="10:101" x14ac:dyDescent="0.25">
      <c r="J594" s="11"/>
      <c r="N594"/>
      <c r="O594"/>
      <c r="CW594" s="25"/>
    </row>
    <row r="595" spans="10:101" x14ac:dyDescent="0.25">
      <c r="J595" s="11"/>
      <c r="N595"/>
      <c r="O595"/>
      <c r="CW595" s="25"/>
    </row>
    <row r="596" spans="10:101" x14ac:dyDescent="0.25">
      <c r="J596" s="11"/>
      <c r="N596"/>
      <c r="O596"/>
      <c r="CW596" s="25"/>
    </row>
    <row r="597" spans="10:101" x14ac:dyDescent="0.25">
      <c r="J597" s="11"/>
      <c r="N597"/>
      <c r="O597"/>
    </row>
    <row r="598" spans="10:101" x14ac:dyDescent="0.25">
      <c r="J598" s="11"/>
      <c r="N598"/>
      <c r="O598"/>
    </row>
    <row r="599" spans="10:101" x14ac:dyDescent="0.25">
      <c r="J599" s="11"/>
      <c r="N599"/>
      <c r="O599"/>
    </row>
    <row r="600" spans="10:101" x14ac:dyDescent="0.25">
      <c r="J600" s="11"/>
      <c r="N600"/>
      <c r="O600"/>
    </row>
    <row r="601" spans="10:101" x14ac:dyDescent="0.25">
      <c r="J601" s="11"/>
      <c r="N601"/>
      <c r="O601"/>
    </row>
    <row r="602" spans="10:101" x14ac:dyDescent="0.25">
      <c r="J602" s="11"/>
      <c r="N602"/>
      <c r="O602"/>
    </row>
    <row r="603" spans="10:101" x14ac:dyDescent="0.25">
      <c r="J603" s="11"/>
      <c r="N603"/>
      <c r="O603"/>
    </row>
    <row r="604" spans="10:101" x14ac:dyDescent="0.25">
      <c r="J604" s="11"/>
      <c r="N604"/>
      <c r="O604"/>
    </row>
    <row r="605" spans="10:101" x14ac:dyDescent="0.25">
      <c r="J605" s="11"/>
      <c r="N605"/>
      <c r="O605"/>
    </row>
    <row r="606" spans="10:101" x14ac:dyDescent="0.25">
      <c r="J606" s="11"/>
      <c r="N606"/>
      <c r="O606"/>
    </row>
    <row r="607" spans="10:101" x14ac:dyDescent="0.25">
      <c r="J607" s="11"/>
      <c r="N607"/>
      <c r="O607"/>
    </row>
    <row r="608" spans="10:101" x14ac:dyDescent="0.25">
      <c r="J608" s="11"/>
      <c r="N608"/>
      <c r="O608"/>
    </row>
    <row r="609" spans="10:15" x14ac:dyDescent="0.25">
      <c r="J609" s="11"/>
      <c r="N609"/>
      <c r="O609"/>
    </row>
    <row r="610" spans="10:15" x14ac:dyDescent="0.25">
      <c r="J610" s="11"/>
      <c r="N610"/>
      <c r="O610"/>
    </row>
    <row r="611" spans="10:15" x14ac:dyDescent="0.25">
      <c r="J611" s="11"/>
      <c r="N611"/>
      <c r="O611"/>
    </row>
    <row r="612" spans="10:15" x14ac:dyDescent="0.25">
      <c r="J612" s="11"/>
      <c r="N612"/>
      <c r="O612"/>
    </row>
    <row r="613" spans="10:15" x14ac:dyDescent="0.25">
      <c r="J613" s="11"/>
      <c r="N613"/>
      <c r="O613"/>
    </row>
    <row r="614" spans="10:15" x14ac:dyDescent="0.25">
      <c r="J614" s="11"/>
      <c r="N614"/>
      <c r="O614"/>
    </row>
    <row r="615" spans="10:15" x14ac:dyDescent="0.25">
      <c r="J615" s="11"/>
      <c r="N615"/>
      <c r="O615"/>
    </row>
    <row r="616" spans="10:15" x14ac:dyDescent="0.25">
      <c r="J616" s="11"/>
      <c r="N616"/>
      <c r="O616"/>
    </row>
    <row r="617" spans="10:15" x14ac:dyDescent="0.25">
      <c r="J617" s="11"/>
      <c r="N617"/>
      <c r="O617"/>
    </row>
    <row r="618" spans="10:15" x14ac:dyDescent="0.25">
      <c r="J618" s="11"/>
      <c r="N618"/>
      <c r="O618"/>
    </row>
    <row r="619" spans="10:15" x14ac:dyDescent="0.25">
      <c r="J619" s="11"/>
      <c r="N619"/>
      <c r="O619"/>
    </row>
    <row r="620" spans="10:15" x14ac:dyDescent="0.25">
      <c r="J620" s="11"/>
      <c r="N620"/>
      <c r="O620"/>
    </row>
    <row r="621" spans="10:15" x14ac:dyDescent="0.25">
      <c r="J621" s="11"/>
      <c r="N621"/>
      <c r="O621"/>
    </row>
    <row r="622" spans="10:15" x14ac:dyDescent="0.25">
      <c r="J622" s="11"/>
      <c r="N622"/>
      <c r="O622"/>
    </row>
    <row r="623" spans="10:15" x14ac:dyDescent="0.25">
      <c r="J623" s="11"/>
      <c r="N623"/>
      <c r="O623"/>
    </row>
    <row r="624" spans="10:15" x14ac:dyDescent="0.25">
      <c r="J624" s="11"/>
      <c r="N624"/>
      <c r="O624"/>
    </row>
    <row r="625" spans="10:15" x14ac:dyDescent="0.25">
      <c r="J625" s="11"/>
      <c r="N625"/>
      <c r="O625"/>
    </row>
    <row r="626" spans="10:15" x14ac:dyDescent="0.25">
      <c r="J626" s="11"/>
      <c r="N626"/>
      <c r="O626"/>
    </row>
    <row r="627" spans="10:15" x14ac:dyDescent="0.25">
      <c r="J627" s="11"/>
      <c r="N627"/>
      <c r="O627"/>
    </row>
    <row r="628" spans="10:15" x14ac:dyDescent="0.25">
      <c r="J628" s="11"/>
      <c r="N628"/>
      <c r="O628"/>
    </row>
    <row r="629" spans="10:15" x14ac:dyDescent="0.25">
      <c r="J629" s="11"/>
      <c r="N629"/>
      <c r="O629"/>
    </row>
    <row r="630" spans="10:15" x14ac:dyDescent="0.25">
      <c r="J630" s="11"/>
      <c r="N630"/>
      <c r="O630"/>
    </row>
    <row r="631" spans="10:15" x14ac:dyDescent="0.25">
      <c r="J631" s="11"/>
      <c r="N631"/>
      <c r="O631"/>
    </row>
    <row r="632" spans="10:15" x14ac:dyDescent="0.25">
      <c r="J632" s="11"/>
      <c r="N632"/>
      <c r="O632"/>
    </row>
    <row r="633" spans="10:15" x14ac:dyDescent="0.25">
      <c r="J633" s="11"/>
      <c r="N633"/>
      <c r="O633"/>
    </row>
    <row r="634" spans="10:15" x14ac:dyDescent="0.25">
      <c r="J634" s="11"/>
      <c r="N634"/>
      <c r="O634"/>
    </row>
    <row r="635" spans="10:15" x14ac:dyDescent="0.25">
      <c r="J635" s="11"/>
      <c r="N635"/>
      <c r="O635"/>
    </row>
    <row r="636" spans="10:15" x14ac:dyDescent="0.25">
      <c r="J636" s="11"/>
      <c r="N636"/>
      <c r="O636"/>
    </row>
    <row r="637" spans="10:15" x14ac:dyDescent="0.25">
      <c r="J637" s="11"/>
      <c r="N637"/>
      <c r="O637"/>
    </row>
    <row r="638" spans="10:15" x14ac:dyDescent="0.25">
      <c r="J638" s="11"/>
      <c r="N638"/>
      <c r="O638"/>
    </row>
    <row r="639" spans="10:15" x14ac:dyDescent="0.25">
      <c r="J639" s="11"/>
      <c r="N639"/>
      <c r="O639"/>
    </row>
    <row r="640" spans="10:15" x14ac:dyDescent="0.25">
      <c r="J640" s="11"/>
      <c r="N640"/>
      <c r="O640"/>
    </row>
    <row r="641" spans="10:15" x14ac:dyDescent="0.25">
      <c r="J641" s="11"/>
      <c r="N641"/>
      <c r="O641"/>
    </row>
    <row r="642" spans="10:15" x14ac:dyDescent="0.25">
      <c r="J642" s="11"/>
      <c r="N642"/>
      <c r="O642"/>
    </row>
    <row r="643" spans="10:15" x14ac:dyDescent="0.25">
      <c r="J643" s="11"/>
      <c r="N643"/>
      <c r="O643"/>
    </row>
    <row r="644" spans="10:15" x14ac:dyDescent="0.25">
      <c r="J644" s="11"/>
      <c r="N644"/>
      <c r="O644"/>
    </row>
    <row r="645" spans="10:15" x14ac:dyDescent="0.25">
      <c r="J645" s="11"/>
      <c r="N645"/>
      <c r="O645"/>
    </row>
    <row r="646" spans="10:15" x14ac:dyDescent="0.25">
      <c r="J646" s="11"/>
      <c r="N646"/>
      <c r="O646"/>
    </row>
    <row r="647" spans="10:15" x14ac:dyDescent="0.25">
      <c r="J647" s="11"/>
      <c r="N647"/>
      <c r="O647"/>
    </row>
    <row r="648" spans="10:15" x14ac:dyDescent="0.25">
      <c r="J648" s="11"/>
      <c r="N648"/>
      <c r="O648"/>
    </row>
    <row r="649" spans="10:15" x14ac:dyDescent="0.25">
      <c r="J649" s="11"/>
      <c r="N649"/>
      <c r="O649"/>
    </row>
    <row r="650" spans="10:15" x14ac:dyDescent="0.25">
      <c r="J650" s="11"/>
      <c r="N650"/>
      <c r="O650"/>
    </row>
    <row r="651" spans="10:15" x14ac:dyDescent="0.25">
      <c r="J651" s="11"/>
      <c r="N651"/>
      <c r="O651"/>
    </row>
    <row r="652" spans="10:15" x14ac:dyDescent="0.25">
      <c r="J652" s="11"/>
      <c r="N652"/>
      <c r="O652"/>
    </row>
    <row r="653" spans="10:15" x14ac:dyDescent="0.25">
      <c r="J653" s="11"/>
      <c r="N653"/>
      <c r="O653"/>
    </row>
    <row r="654" spans="10:15" x14ac:dyDescent="0.25">
      <c r="J654" s="11"/>
      <c r="N654"/>
      <c r="O654"/>
    </row>
    <row r="655" spans="10:15" x14ac:dyDescent="0.25">
      <c r="J655" s="11"/>
      <c r="N655"/>
      <c r="O655"/>
    </row>
    <row r="656" spans="10:15" x14ac:dyDescent="0.25">
      <c r="J656" s="11"/>
      <c r="N656"/>
      <c r="O656"/>
    </row>
    <row r="657" spans="10:15" x14ac:dyDescent="0.25">
      <c r="J657" s="11"/>
      <c r="N657"/>
      <c r="O657"/>
    </row>
    <row r="658" spans="10:15" x14ac:dyDescent="0.25">
      <c r="J658" s="11"/>
      <c r="N658"/>
      <c r="O658"/>
    </row>
    <row r="659" spans="10:15" x14ac:dyDescent="0.25">
      <c r="J659" s="11"/>
      <c r="N659"/>
      <c r="O659"/>
    </row>
    <row r="660" spans="10:15" x14ac:dyDescent="0.25">
      <c r="J660" s="11"/>
      <c r="N660"/>
      <c r="O660"/>
    </row>
    <row r="661" spans="10:15" x14ac:dyDescent="0.25">
      <c r="J661" s="11"/>
      <c r="N661"/>
      <c r="O661"/>
    </row>
    <row r="662" spans="10:15" x14ac:dyDescent="0.25">
      <c r="J662" s="11"/>
      <c r="N662"/>
      <c r="O662"/>
    </row>
    <row r="663" spans="10:15" x14ac:dyDescent="0.25">
      <c r="J663" s="11"/>
      <c r="N663"/>
      <c r="O663"/>
    </row>
    <row r="664" spans="10:15" x14ac:dyDescent="0.25">
      <c r="J664" s="11"/>
      <c r="N664"/>
      <c r="O664"/>
    </row>
    <row r="665" spans="10:15" x14ac:dyDescent="0.25">
      <c r="J665" s="11"/>
      <c r="N665"/>
      <c r="O665"/>
    </row>
    <row r="666" spans="10:15" x14ac:dyDescent="0.25">
      <c r="J666" s="11"/>
      <c r="N666"/>
      <c r="O666"/>
    </row>
    <row r="667" spans="10:15" x14ac:dyDescent="0.25">
      <c r="J667" s="11"/>
      <c r="N667"/>
      <c r="O667"/>
    </row>
    <row r="668" spans="10:15" x14ac:dyDescent="0.25">
      <c r="J668" s="11"/>
      <c r="N668"/>
      <c r="O668"/>
    </row>
    <row r="669" spans="10:15" x14ac:dyDescent="0.25">
      <c r="J669" s="11"/>
      <c r="N669"/>
      <c r="O669"/>
    </row>
    <row r="670" spans="10:15" x14ac:dyDescent="0.25">
      <c r="J670" s="11"/>
      <c r="N670"/>
      <c r="O670"/>
    </row>
    <row r="671" spans="10:15" x14ac:dyDescent="0.25">
      <c r="J671" s="11"/>
      <c r="N671"/>
      <c r="O671"/>
    </row>
    <row r="672" spans="10:15" x14ac:dyDescent="0.25">
      <c r="J672" s="11"/>
      <c r="N672"/>
      <c r="O672"/>
    </row>
    <row r="673" spans="10:113" x14ac:dyDescent="0.25">
      <c r="J673" s="11"/>
      <c r="N673"/>
      <c r="O673"/>
    </row>
    <row r="674" spans="10:113" x14ac:dyDescent="0.25">
      <c r="J674" s="11"/>
      <c r="N674"/>
      <c r="O674"/>
      <c r="CL674" s="25"/>
      <c r="CM674" s="25"/>
      <c r="CN674" s="25"/>
      <c r="CO674" s="25"/>
      <c r="CP674" s="25"/>
      <c r="CQ674" s="25"/>
      <c r="CR674" s="25"/>
      <c r="CS674" s="25"/>
      <c r="CT674" s="25"/>
      <c r="CU674" s="25"/>
      <c r="CV674" s="25"/>
      <c r="CW674" s="25"/>
      <c r="CX674" s="25"/>
      <c r="CY674" s="25"/>
      <c r="CZ674" s="25"/>
      <c r="DA674" s="25"/>
      <c r="DB674" s="25"/>
      <c r="DC674" s="25"/>
      <c r="DD674" s="25"/>
      <c r="DE674" s="25"/>
      <c r="DF674" s="25"/>
      <c r="DG674" s="25"/>
      <c r="DH674" s="25"/>
      <c r="DI674" s="25"/>
    </row>
    <row r="675" spans="10:113" x14ac:dyDescent="0.25">
      <c r="J675" s="11"/>
      <c r="N675"/>
      <c r="O675"/>
      <c r="CL675" s="25"/>
      <c r="CM675" s="25"/>
      <c r="CN675" s="25"/>
      <c r="CO675" s="25"/>
      <c r="CP675" s="25"/>
      <c r="CQ675" s="25"/>
      <c r="CR675" s="25"/>
      <c r="CS675" s="25"/>
      <c r="CT675" s="25"/>
      <c r="CU675" s="25"/>
      <c r="CV675" s="25"/>
      <c r="CW675" s="25"/>
      <c r="CX675" s="25"/>
      <c r="CY675" s="25"/>
      <c r="CZ675" s="25"/>
      <c r="DA675" s="25"/>
      <c r="DB675" s="25"/>
      <c r="DC675" s="25"/>
      <c r="DD675" s="25"/>
      <c r="DE675" s="25"/>
      <c r="DF675" s="25"/>
      <c r="DG675" s="25"/>
      <c r="DH675" s="25"/>
      <c r="DI675" s="25"/>
    </row>
    <row r="676" spans="10:113" x14ac:dyDescent="0.25">
      <c r="J676" s="11"/>
      <c r="N676"/>
      <c r="O676"/>
      <c r="CL676" s="25"/>
      <c r="CM676" s="25"/>
      <c r="CN676" s="25"/>
      <c r="CO676" s="25"/>
      <c r="CP676" s="25"/>
      <c r="CQ676" s="25"/>
      <c r="CR676" s="25"/>
      <c r="CS676" s="25"/>
      <c r="CT676" s="25"/>
      <c r="CU676" s="25"/>
      <c r="CV676" s="25"/>
      <c r="CW676" s="25"/>
      <c r="CX676" s="25"/>
      <c r="CY676" s="25"/>
      <c r="CZ676" s="25"/>
      <c r="DA676" s="25"/>
      <c r="DB676" s="25"/>
      <c r="DC676" s="25"/>
      <c r="DD676" s="25"/>
      <c r="DE676" s="25"/>
      <c r="DF676" s="25"/>
      <c r="DG676" s="25"/>
      <c r="DH676" s="25"/>
      <c r="DI676" s="25"/>
    </row>
    <row r="677" spans="10:113" x14ac:dyDescent="0.25">
      <c r="J677" s="11"/>
      <c r="N677"/>
      <c r="O677"/>
      <c r="CL677" s="25"/>
      <c r="CM677" s="25"/>
      <c r="CN677" s="25"/>
      <c r="CO677" s="25"/>
      <c r="CP677" s="25"/>
      <c r="CQ677" s="25"/>
      <c r="CR677" s="25"/>
      <c r="CS677" s="25"/>
      <c r="CT677" s="25"/>
      <c r="CU677" s="25"/>
      <c r="CV677" s="25"/>
      <c r="CW677" s="25"/>
      <c r="CX677" s="25"/>
      <c r="CY677" s="25"/>
      <c r="CZ677" s="25"/>
      <c r="DA677" s="25"/>
      <c r="DB677" s="25"/>
      <c r="DC677" s="25"/>
      <c r="DD677" s="25"/>
      <c r="DE677" s="25"/>
      <c r="DF677" s="25"/>
      <c r="DG677" s="25"/>
      <c r="DH677" s="25"/>
      <c r="DI677" s="25"/>
    </row>
    <row r="678" spans="10:113" x14ac:dyDescent="0.25">
      <c r="J678" s="11"/>
      <c r="N678"/>
      <c r="O678"/>
      <c r="CL678" s="25"/>
      <c r="CM678" s="25"/>
      <c r="CN678" s="25"/>
      <c r="CO678" s="25"/>
      <c r="CP678" s="25"/>
      <c r="CQ678" s="25"/>
      <c r="CR678" s="25"/>
      <c r="CS678" s="25"/>
      <c r="CT678" s="25"/>
      <c r="CU678" s="25"/>
      <c r="CV678" s="25"/>
      <c r="CW678" s="25"/>
      <c r="CX678" s="25"/>
      <c r="CY678" s="25"/>
      <c r="CZ678" s="25"/>
      <c r="DA678" s="25"/>
      <c r="DB678" s="25"/>
      <c r="DC678" s="25"/>
      <c r="DD678" s="25"/>
      <c r="DE678" s="25"/>
      <c r="DF678" s="25"/>
      <c r="DG678" s="25"/>
      <c r="DH678" s="25"/>
      <c r="DI678" s="25"/>
    </row>
    <row r="679" spans="10:113" x14ac:dyDescent="0.25">
      <c r="J679" s="11"/>
      <c r="N679"/>
      <c r="O679"/>
      <c r="CL679" s="25"/>
      <c r="CM679" s="25"/>
      <c r="CN679" s="25"/>
      <c r="CO679" s="25"/>
      <c r="CP679" s="25"/>
      <c r="CQ679" s="25"/>
      <c r="CR679" s="25"/>
      <c r="CS679" s="25"/>
      <c r="CT679" s="25"/>
      <c r="CU679" s="25"/>
      <c r="CV679" s="25"/>
      <c r="CW679" s="25"/>
      <c r="CX679" s="25"/>
      <c r="CY679" s="25"/>
      <c r="CZ679" s="25"/>
      <c r="DA679" s="25"/>
      <c r="DB679" s="25"/>
      <c r="DC679" s="25"/>
      <c r="DD679" s="25"/>
      <c r="DE679" s="25"/>
      <c r="DF679" s="25"/>
      <c r="DG679" s="25"/>
      <c r="DH679" s="25"/>
      <c r="DI679" s="25"/>
    </row>
    <row r="680" spans="10:113" x14ac:dyDescent="0.25">
      <c r="J680" s="11"/>
      <c r="N680"/>
      <c r="O680"/>
      <c r="CL680" s="25"/>
      <c r="CM680" s="25"/>
      <c r="CN680" s="25"/>
      <c r="CO680" s="25"/>
      <c r="CP680" s="25"/>
      <c r="CQ680" s="25"/>
      <c r="CR680" s="25"/>
      <c r="CS680" s="25"/>
      <c r="CT680" s="25"/>
      <c r="CU680" s="25"/>
      <c r="CV680" s="25"/>
      <c r="CW680" s="25"/>
      <c r="CX680" s="25"/>
      <c r="CY680" s="25"/>
      <c r="CZ680" s="25"/>
      <c r="DA680" s="25"/>
      <c r="DB680" s="25"/>
      <c r="DC680" s="25"/>
      <c r="DD680" s="25"/>
      <c r="DE680" s="25"/>
      <c r="DF680" s="25"/>
      <c r="DG680" s="25"/>
      <c r="DH680" s="25"/>
      <c r="DI680" s="25"/>
    </row>
    <row r="681" spans="10:113" x14ac:dyDescent="0.25">
      <c r="J681" s="11"/>
      <c r="N681"/>
      <c r="O681"/>
      <c r="CL681" s="25"/>
      <c r="CM681" s="25"/>
      <c r="CN681" s="25"/>
      <c r="CO681" s="25"/>
      <c r="CP681" s="25"/>
      <c r="CQ681" s="25"/>
      <c r="CR681" s="25"/>
      <c r="CS681" s="25"/>
      <c r="CT681" s="25"/>
      <c r="CU681" s="25"/>
      <c r="CV681" s="25"/>
      <c r="CW681" s="25"/>
      <c r="CX681" s="25"/>
      <c r="CY681" s="25"/>
      <c r="CZ681" s="25"/>
      <c r="DA681" s="25"/>
      <c r="DB681" s="25"/>
      <c r="DC681" s="25"/>
      <c r="DD681" s="25"/>
      <c r="DE681" s="25"/>
      <c r="DF681" s="25"/>
      <c r="DG681" s="25"/>
      <c r="DH681" s="25"/>
      <c r="DI681" s="25"/>
    </row>
    <row r="682" spans="10:113" x14ac:dyDescent="0.25">
      <c r="J682" s="11"/>
      <c r="N682"/>
      <c r="O682"/>
      <c r="CL682" s="25"/>
      <c r="CM682" s="25"/>
      <c r="CN682" s="25"/>
      <c r="CO682" s="25"/>
      <c r="CP682" s="25"/>
      <c r="CQ682" s="25"/>
      <c r="CR682" s="25"/>
      <c r="CS682" s="25"/>
      <c r="CT682" s="25"/>
      <c r="CU682" s="25"/>
      <c r="CV682" s="25"/>
      <c r="CW682" s="25"/>
      <c r="CX682" s="25"/>
      <c r="CY682" s="25"/>
      <c r="CZ682" s="25"/>
      <c r="DA682" s="25"/>
      <c r="DB682" s="25"/>
      <c r="DC682" s="25"/>
      <c r="DD682" s="25"/>
      <c r="DE682" s="25"/>
      <c r="DF682" s="25"/>
      <c r="DG682" s="25"/>
      <c r="DH682" s="25"/>
      <c r="DI682" s="25"/>
    </row>
    <row r="683" spans="10:113" x14ac:dyDescent="0.25">
      <c r="J683" s="11"/>
      <c r="N683"/>
      <c r="O683"/>
      <c r="CL683" s="25"/>
      <c r="CM683" s="25"/>
      <c r="CN683" s="25"/>
      <c r="CO683" s="25"/>
      <c r="CP683" s="25"/>
      <c r="CQ683" s="25"/>
      <c r="CR683" s="25"/>
      <c r="CS683" s="25"/>
      <c r="CT683" s="25"/>
      <c r="CU683" s="25"/>
      <c r="CV683" s="25"/>
      <c r="CW683" s="25"/>
      <c r="CX683" s="25"/>
      <c r="CY683" s="25"/>
      <c r="CZ683" s="25"/>
      <c r="DA683" s="25"/>
      <c r="DB683" s="25"/>
      <c r="DC683" s="25"/>
      <c r="DD683" s="25"/>
      <c r="DE683" s="25"/>
      <c r="DF683" s="25"/>
      <c r="DG683" s="25"/>
      <c r="DH683" s="25"/>
      <c r="DI683" s="25"/>
    </row>
    <row r="684" spans="10:113" x14ac:dyDescent="0.25">
      <c r="J684" s="11"/>
      <c r="N684"/>
      <c r="O684"/>
      <c r="CL684" s="25"/>
      <c r="CM684" s="25"/>
      <c r="CN684" s="25"/>
      <c r="CO684" s="25"/>
      <c r="CP684" s="25"/>
      <c r="CQ684" s="25"/>
      <c r="CR684" s="25"/>
      <c r="CS684" s="25"/>
      <c r="CT684" s="25"/>
      <c r="CU684" s="25"/>
      <c r="CV684" s="25"/>
      <c r="CW684" s="25"/>
      <c r="CX684" s="25"/>
      <c r="CY684" s="25"/>
      <c r="CZ684" s="25"/>
      <c r="DA684" s="25"/>
      <c r="DB684" s="25"/>
      <c r="DC684" s="25"/>
      <c r="DD684" s="25"/>
      <c r="DE684" s="25"/>
      <c r="DF684" s="25"/>
      <c r="DG684" s="25"/>
      <c r="DH684" s="25"/>
      <c r="DI684" s="25"/>
    </row>
    <row r="685" spans="10:113" x14ac:dyDescent="0.25">
      <c r="J685" s="11"/>
      <c r="N685"/>
      <c r="O685"/>
      <c r="CL685" s="25"/>
      <c r="CM685" s="25"/>
      <c r="CN685" s="25"/>
      <c r="CO685" s="25"/>
      <c r="CP685" s="25"/>
      <c r="CQ685" s="25"/>
      <c r="CR685" s="25"/>
      <c r="CS685" s="25"/>
      <c r="CT685" s="25"/>
      <c r="CU685" s="25"/>
      <c r="CV685" s="25"/>
      <c r="CW685" s="25"/>
      <c r="CX685" s="25"/>
      <c r="CY685" s="25"/>
      <c r="CZ685" s="25"/>
      <c r="DA685" s="25"/>
      <c r="DB685" s="25"/>
      <c r="DC685" s="25"/>
      <c r="DD685" s="25"/>
      <c r="DE685" s="25"/>
      <c r="DF685" s="25"/>
      <c r="DG685" s="25"/>
      <c r="DH685" s="25"/>
      <c r="DI685" s="25"/>
    </row>
    <row r="686" spans="10:113" x14ac:dyDescent="0.25">
      <c r="J686" s="11"/>
      <c r="N686"/>
      <c r="O686"/>
      <c r="CL686" s="25"/>
      <c r="CM686" s="25"/>
      <c r="CN686" s="25"/>
      <c r="CO686" s="25"/>
      <c r="CP686" s="25"/>
      <c r="CQ686" s="25"/>
      <c r="CR686" s="25"/>
      <c r="CS686" s="25"/>
      <c r="CT686" s="25"/>
      <c r="CU686" s="25"/>
      <c r="CV686" s="25"/>
      <c r="CW686" s="25"/>
      <c r="CX686" s="25"/>
      <c r="CY686" s="25"/>
      <c r="CZ686" s="25"/>
      <c r="DA686" s="25"/>
      <c r="DB686" s="25"/>
      <c r="DC686" s="25"/>
      <c r="DD686" s="25"/>
      <c r="DE686" s="25"/>
      <c r="DF686" s="25"/>
      <c r="DG686" s="25"/>
      <c r="DH686" s="25"/>
      <c r="DI686" s="25"/>
    </row>
    <row r="687" spans="10:113" x14ac:dyDescent="0.25">
      <c r="J687" s="11"/>
      <c r="N687"/>
      <c r="O687"/>
      <c r="CL687" s="25"/>
      <c r="CM687" s="25"/>
      <c r="CN687" s="25"/>
      <c r="CO687" s="25"/>
      <c r="CP687" s="25"/>
      <c r="CQ687" s="25"/>
      <c r="CR687" s="25"/>
      <c r="CS687" s="25"/>
      <c r="CT687" s="25"/>
      <c r="CU687" s="25"/>
      <c r="CV687" s="25"/>
      <c r="CW687" s="25"/>
      <c r="CX687" s="25"/>
      <c r="CY687" s="25"/>
      <c r="CZ687" s="25"/>
      <c r="DA687" s="25"/>
      <c r="DB687" s="25"/>
      <c r="DC687" s="25"/>
      <c r="DD687" s="25"/>
      <c r="DE687" s="25"/>
      <c r="DF687" s="25"/>
      <c r="DG687" s="25"/>
      <c r="DH687" s="25"/>
      <c r="DI687" s="25"/>
    </row>
    <row r="688" spans="10:113" x14ac:dyDescent="0.25">
      <c r="J688" s="11"/>
      <c r="N688"/>
      <c r="O688"/>
      <c r="CL688" s="25"/>
      <c r="CM688" s="25"/>
      <c r="CN688" s="25"/>
      <c r="CO688" s="25"/>
      <c r="CP688" s="25"/>
      <c r="CQ688" s="25"/>
      <c r="CR688" s="25"/>
      <c r="CS688" s="25"/>
      <c r="CT688" s="25"/>
      <c r="CU688" s="25"/>
      <c r="CV688" s="25"/>
      <c r="CW688" s="25"/>
      <c r="CX688" s="25"/>
      <c r="CY688" s="25"/>
      <c r="CZ688" s="25"/>
      <c r="DA688" s="25"/>
      <c r="DB688" s="25"/>
      <c r="DC688" s="25"/>
      <c r="DD688" s="25"/>
      <c r="DE688" s="25"/>
      <c r="DF688" s="25"/>
      <c r="DG688" s="25"/>
      <c r="DH688" s="25"/>
      <c r="DI688" s="25"/>
    </row>
    <row r="689" spans="10:113" x14ac:dyDescent="0.25">
      <c r="J689" s="11"/>
      <c r="N689"/>
      <c r="O689"/>
      <c r="CL689" s="25"/>
      <c r="CM689" s="25"/>
      <c r="CN689" s="25"/>
      <c r="CO689" s="25"/>
      <c r="CP689" s="25"/>
      <c r="CQ689" s="25"/>
      <c r="CR689" s="25"/>
      <c r="CS689" s="25"/>
      <c r="CT689" s="25"/>
      <c r="CU689" s="25"/>
      <c r="CV689" s="25"/>
      <c r="CW689" s="25"/>
      <c r="CX689" s="25"/>
      <c r="CY689" s="25"/>
      <c r="CZ689" s="25"/>
      <c r="DA689" s="25"/>
      <c r="DB689" s="25"/>
      <c r="DC689" s="25"/>
      <c r="DD689" s="25"/>
      <c r="DE689" s="25"/>
      <c r="DF689" s="25"/>
      <c r="DG689" s="25"/>
      <c r="DH689" s="25"/>
      <c r="DI689" s="25"/>
    </row>
    <row r="690" spans="10:113" x14ac:dyDescent="0.25">
      <c r="J690" s="11"/>
      <c r="N690"/>
      <c r="O690"/>
      <c r="CL690" s="25"/>
      <c r="CM690" s="25"/>
      <c r="CN690" s="25"/>
      <c r="CO690" s="25"/>
      <c r="CP690" s="25"/>
      <c r="CQ690" s="25"/>
      <c r="CR690" s="25"/>
      <c r="CS690" s="25"/>
      <c r="CT690" s="25"/>
      <c r="CU690" s="25"/>
      <c r="CV690" s="25"/>
      <c r="CW690" s="25"/>
      <c r="CX690" s="25"/>
      <c r="CY690" s="25"/>
      <c r="CZ690" s="25"/>
      <c r="DA690" s="25"/>
      <c r="DB690" s="25"/>
      <c r="DC690" s="25"/>
      <c r="DD690" s="25"/>
      <c r="DE690" s="25"/>
      <c r="DF690" s="25"/>
      <c r="DG690" s="25"/>
      <c r="DH690" s="25"/>
      <c r="DI690" s="25"/>
    </row>
    <row r="691" spans="10:113" x14ac:dyDescent="0.25">
      <c r="J691" s="11"/>
      <c r="N691"/>
      <c r="O691"/>
      <c r="CL691" s="25"/>
      <c r="CM691" s="25"/>
      <c r="CN691" s="25"/>
      <c r="CO691" s="25"/>
      <c r="CP691" s="25"/>
      <c r="CQ691" s="25"/>
      <c r="CR691" s="25"/>
      <c r="CS691" s="25"/>
      <c r="CT691" s="25"/>
      <c r="CU691" s="25"/>
      <c r="CV691" s="25"/>
      <c r="CW691" s="25"/>
      <c r="CX691" s="25"/>
      <c r="CY691" s="25"/>
      <c r="CZ691" s="25"/>
      <c r="DA691" s="25"/>
      <c r="DB691" s="25"/>
      <c r="DC691" s="25"/>
      <c r="DD691" s="25"/>
      <c r="DE691" s="25"/>
      <c r="DF691" s="25"/>
      <c r="DG691" s="25"/>
      <c r="DH691" s="25"/>
      <c r="DI691" s="25"/>
    </row>
    <row r="692" spans="10:113" x14ac:dyDescent="0.25">
      <c r="J692" s="11"/>
      <c r="N692"/>
      <c r="O692"/>
      <c r="CL692" s="25"/>
      <c r="CM692" s="25"/>
      <c r="CN692" s="25"/>
      <c r="CO692" s="25"/>
      <c r="CP692" s="25"/>
      <c r="CQ692" s="25"/>
      <c r="CR692" s="25"/>
      <c r="CS692" s="25"/>
      <c r="CT692" s="25"/>
      <c r="CU692" s="25"/>
      <c r="CV692" s="25"/>
      <c r="CW692" s="25"/>
      <c r="CX692" s="25"/>
      <c r="CY692" s="25"/>
      <c r="CZ692" s="25"/>
      <c r="DA692" s="25"/>
      <c r="DB692" s="25"/>
      <c r="DC692" s="25"/>
      <c r="DD692" s="25"/>
      <c r="DE692" s="25"/>
      <c r="DF692" s="25"/>
      <c r="DG692" s="25"/>
      <c r="DH692" s="25"/>
      <c r="DI692" s="25"/>
    </row>
    <row r="693" spans="10:113" x14ac:dyDescent="0.25">
      <c r="J693" s="11"/>
      <c r="N693"/>
      <c r="O693"/>
      <c r="CL693" s="25"/>
      <c r="CM693" s="25"/>
      <c r="CN693" s="25"/>
      <c r="CO693" s="25"/>
      <c r="CP693" s="25"/>
      <c r="CQ693" s="25"/>
      <c r="CR693" s="25"/>
      <c r="CS693" s="25"/>
      <c r="CT693" s="25"/>
      <c r="CU693" s="25"/>
      <c r="CV693" s="25"/>
      <c r="CW693" s="25"/>
      <c r="CX693" s="25"/>
      <c r="CY693" s="25"/>
      <c r="CZ693" s="25"/>
      <c r="DA693" s="25"/>
      <c r="DB693" s="25"/>
      <c r="DC693" s="25"/>
      <c r="DD693" s="25"/>
      <c r="DE693" s="25"/>
      <c r="DF693" s="25"/>
      <c r="DG693" s="25"/>
      <c r="DH693" s="25"/>
      <c r="DI693" s="25"/>
    </row>
    <row r="694" spans="10:113" x14ac:dyDescent="0.25">
      <c r="J694" s="11"/>
      <c r="N694"/>
      <c r="O694"/>
      <c r="CL694" s="25"/>
      <c r="CM694" s="25"/>
      <c r="CN694" s="25"/>
      <c r="CO694" s="25"/>
      <c r="CP694" s="25"/>
      <c r="CQ694" s="25"/>
      <c r="CR694" s="25"/>
      <c r="CS694" s="25"/>
      <c r="CT694" s="25"/>
      <c r="CU694" s="25"/>
      <c r="CV694" s="25"/>
      <c r="CW694" s="25"/>
      <c r="CX694" s="25"/>
      <c r="CY694" s="25"/>
      <c r="CZ694" s="25"/>
      <c r="DA694" s="25"/>
      <c r="DB694" s="25"/>
      <c r="DC694" s="25"/>
      <c r="DD694" s="25"/>
      <c r="DE694" s="25"/>
      <c r="DF694" s="25"/>
      <c r="DG694" s="25"/>
      <c r="DH694" s="25"/>
      <c r="DI694" s="25"/>
    </row>
    <row r="695" spans="10:113" x14ac:dyDescent="0.25">
      <c r="J695" s="11"/>
      <c r="N695"/>
      <c r="O695"/>
      <c r="BR695" s="25"/>
      <c r="CL695" s="25"/>
      <c r="CM695" s="25"/>
      <c r="CN695" s="25"/>
      <c r="CO695" s="25"/>
      <c r="CP695" s="25"/>
      <c r="CQ695" s="25"/>
      <c r="CR695" s="25"/>
      <c r="CS695" s="25"/>
      <c r="CT695" s="25"/>
      <c r="CU695" s="25"/>
      <c r="CV695" s="25"/>
      <c r="CW695" s="25"/>
      <c r="CX695" s="25"/>
      <c r="CY695" s="25"/>
      <c r="CZ695" s="25"/>
      <c r="DA695" s="25"/>
      <c r="DB695" s="25"/>
      <c r="DC695" s="25"/>
      <c r="DD695" s="25"/>
      <c r="DE695" s="25"/>
      <c r="DF695" s="25"/>
      <c r="DG695" s="25"/>
      <c r="DH695" s="25"/>
      <c r="DI695" s="25"/>
    </row>
    <row r="696" spans="10:113" x14ac:dyDescent="0.25">
      <c r="J696" s="11"/>
      <c r="N696"/>
      <c r="O696"/>
      <c r="BR696" s="25"/>
      <c r="CR696" s="25"/>
      <c r="CS696" s="25"/>
    </row>
    <row r="697" spans="10:113" x14ac:dyDescent="0.25">
      <c r="J697" s="11"/>
      <c r="N697"/>
      <c r="O697"/>
      <c r="CR697" s="25"/>
      <c r="CS697" s="25"/>
    </row>
    <row r="698" spans="10:113" x14ac:dyDescent="0.25">
      <c r="J698" s="11"/>
      <c r="N698"/>
      <c r="O698"/>
    </row>
    <row r="699" spans="10:113" x14ac:dyDescent="0.25">
      <c r="J699" s="11"/>
      <c r="N699"/>
      <c r="O699"/>
    </row>
    <row r="700" spans="10:113" x14ac:dyDescent="0.25">
      <c r="J700" s="11"/>
      <c r="N700"/>
      <c r="O700"/>
      <c r="CR700" s="25"/>
      <c r="CS700" s="25"/>
    </row>
    <row r="701" spans="10:113" x14ac:dyDescent="0.25">
      <c r="J701" s="11"/>
      <c r="N701"/>
      <c r="O701"/>
      <c r="BQ701" s="25"/>
      <c r="CL701" s="25"/>
      <c r="CM701" s="25"/>
      <c r="CN701" s="25"/>
      <c r="CO701" s="25"/>
      <c r="CP701" s="25"/>
      <c r="CQ701" s="25"/>
      <c r="CR701" s="25"/>
      <c r="CS701" s="25"/>
      <c r="CT701" s="25"/>
      <c r="CU701" s="25"/>
      <c r="CV701" s="25"/>
      <c r="CW701" s="25"/>
      <c r="CX701" s="25"/>
      <c r="CY701" s="25"/>
      <c r="CZ701" s="25"/>
      <c r="DA701" s="25"/>
      <c r="DB701" s="25"/>
      <c r="DC701" s="25"/>
      <c r="DD701" s="25"/>
      <c r="DE701" s="25"/>
      <c r="DF701" s="25"/>
      <c r="DG701" s="25"/>
      <c r="DH701" s="25"/>
      <c r="DI701" s="25"/>
    </row>
    <row r="702" spans="10:113" x14ac:dyDescent="0.25">
      <c r="J702" s="11"/>
      <c r="N702"/>
      <c r="O702"/>
      <c r="BQ702" s="25"/>
      <c r="CL702" s="25"/>
      <c r="CM702" s="25"/>
      <c r="CN702" s="25"/>
      <c r="CO702" s="25"/>
      <c r="CP702" s="25"/>
      <c r="CQ702" s="25"/>
      <c r="CR702" s="25"/>
      <c r="CS702" s="25"/>
      <c r="CT702" s="25"/>
      <c r="CU702" s="25"/>
      <c r="CV702" s="25"/>
      <c r="CW702" s="25"/>
      <c r="CX702" s="25"/>
      <c r="CY702" s="25"/>
      <c r="CZ702" s="25"/>
      <c r="DA702" s="25"/>
      <c r="DB702" s="25"/>
      <c r="DC702" s="25"/>
      <c r="DD702" s="25"/>
      <c r="DE702" s="25"/>
      <c r="DF702" s="25"/>
      <c r="DG702" s="25"/>
      <c r="DH702" s="25"/>
      <c r="DI702" s="25"/>
    </row>
    <row r="703" spans="10:113" x14ac:dyDescent="0.25">
      <c r="J703" s="11"/>
      <c r="N703"/>
      <c r="O703"/>
      <c r="BQ703" s="25"/>
      <c r="CL703" s="25"/>
      <c r="CM703" s="25"/>
      <c r="CN703" s="25"/>
      <c r="CO703" s="25"/>
      <c r="CP703" s="25"/>
      <c r="CQ703" s="25"/>
      <c r="CR703" s="25"/>
      <c r="CS703" s="25"/>
      <c r="CT703" s="25"/>
      <c r="CU703" s="25"/>
      <c r="CV703" s="25"/>
      <c r="CW703" s="25"/>
      <c r="CX703" s="25"/>
      <c r="CY703" s="25"/>
      <c r="CZ703" s="25"/>
      <c r="DA703" s="25"/>
      <c r="DB703" s="25"/>
      <c r="DC703" s="25"/>
      <c r="DD703" s="25"/>
      <c r="DE703" s="25"/>
      <c r="DF703" s="25"/>
      <c r="DG703" s="25"/>
      <c r="DH703" s="25"/>
      <c r="DI703" s="25"/>
    </row>
    <row r="704" spans="10:113" x14ac:dyDescent="0.25">
      <c r="J704" s="11"/>
      <c r="N704"/>
      <c r="O704"/>
      <c r="CL704" s="25"/>
      <c r="CM704" s="25"/>
      <c r="CN704" s="25"/>
      <c r="CO704" s="25"/>
      <c r="CP704" s="25"/>
      <c r="CQ704" s="25"/>
      <c r="CR704" s="25"/>
      <c r="CS704" s="25"/>
      <c r="CT704" s="25"/>
      <c r="CU704" s="25"/>
      <c r="CV704" s="25"/>
      <c r="CW704" s="25"/>
      <c r="CX704" s="25"/>
      <c r="CY704" s="25"/>
      <c r="CZ704" s="25"/>
      <c r="DA704" s="25"/>
      <c r="DB704" s="25"/>
      <c r="DC704" s="25"/>
      <c r="DD704" s="25"/>
      <c r="DE704" s="25"/>
      <c r="DF704" s="25"/>
      <c r="DG704" s="25"/>
      <c r="DH704" s="25"/>
      <c r="DI704" s="25"/>
    </row>
    <row r="705" spans="10:113" x14ac:dyDescent="0.25">
      <c r="J705" s="11"/>
      <c r="N705"/>
      <c r="O705"/>
      <c r="CL705" s="25"/>
      <c r="CM705" s="25"/>
      <c r="CN705" s="25"/>
      <c r="CO705" s="25"/>
      <c r="CP705" s="25"/>
      <c r="CQ705" s="25"/>
      <c r="CR705" s="25"/>
      <c r="CS705" s="25"/>
      <c r="CT705" s="25"/>
      <c r="CU705" s="25"/>
      <c r="CV705" s="25"/>
      <c r="CW705" s="25"/>
      <c r="CX705" s="25"/>
      <c r="CY705" s="25"/>
      <c r="CZ705" s="25"/>
      <c r="DA705" s="25"/>
      <c r="DB705" s="25"/>
      <c r="DC705" s="25"/>
      <c r="DD705" s="25"/>
      <c r="DE705" s="25"/>
      <c r="DF705" s="25"/>
      <c r="DG705" s="25"/>
      <c r="DH705" s="25"/>
      <c r="DI705" s="25"/>
    </row>
    <row r="706" spans="10:113" x14ac:dyDescent="0.25">
      <c r="J706" s="11"/>
      <c r="N706"/>
      <c r="O706"/>
      <c r="CL706" s="25"/>
      <c r="CM706" s="25"/>
      <c r="CN706" s="25"/>
      <c r="CO706" s="25"/>
      <c r="CP706" s="25"/>
      <c r="CQ706" s="25"/>
      <c r="CR706" s="25"/>
      <c r="CS706" s="25"/>
      <c r="CT706" s="25"/>
      <c r="CU706" s="25"/>
      <c r="CV706" s="25"/>
      <c r="CW706" s="25"/>
      <c r="CX706" s="25"/>
      <c r="CY706" s="25"/>
      <c r="CZ706" s="25"/>
      <c r="DA706" s="25"/>
      <c r="DB706" s="25"/>
      <c r="DC706" s="25"/>
      <c r="DD706" s="25"/>
      <c r="DE706" s="25"/>
      <c r="DF706" s="25"/>
      <c r="DG706" s="25"/>
      <c r="DH706" s="25"/>
      <c r="DI706" s="25"/>
    </row>
    <row r="707" spans="10:113" x14ac:dyDescent="0.25">
      <c r="J707" s="11"/>
      <c r="N707"/>
      <c r="O707"/>
      <c r="CL707" s="25"/>
      <c r="CM707" s="25"/>
      <c r="CN707" s="25"/>
      <c r="CO707" s="25"/>
      <c r="CP707" s="25"/>
      <c r="CQ707" s="25"/>
      <c r="CR707" s="25"/>
      <c r="CS707" s="25"/>
      <c r="CT707" s="25"/>
      <c r="CU707" s="25"/>
      <c r="CV707" s="25"/>
      <c r="CW707" s="25"/>
      <c r="CX707" s="25"/>
      <c r="CY707" s="25"/>
      <c r="CZ707" s="25"/>
      <c r="DA707" s="25"/>
      <c r="DB707" s="25"/>
      <c r="DC707" s="25"/>
      <c r="DD707" s="25"/>
      <c r="DE707" s="25"/>
      <c r="DF707" s="25"/>
      <c r="DG707" s="25"/>
      <c r="DH707" s="25"/>
      <c r="DI707" s="25"/>
    </row>
    <row r="708" spans="10:113" x14ac:dyDescent="0.25">
      <c r="J708" s="11"/>
      <c r="N708"/>
      <c r="O708"/>
      <c r="CL708" s="25"/>
      <c r="CM708" s="25"/>
      <c r="CN708" s="25"/>
      <c r="CO708" s="25"/>
      <c r="CP708" s="25"/>
      <c r="CQ708" s="25"/>
      <c r="CR708" s="25"/>
      <c r="CS708" s="25"/>
      <c r="CT708" s="25"/>
      <c r="CU708" s="25"/>
      <c r="CV708" s="25"/>
      <c r="CW708" s="25"/>
      <c r="CX708" s="25"/>
      <c r="CY708" s="25"/>
      <c r="CZ708" s="25"/>
      <c r="DA708" s="25"/>
      <c r="DB708" s="25"/>
      <c r="DC708" s="25"/>
      <c r="DD708" s="25"/>
      <c r="DE708" s="25"/>
      <c r="DF708" s="25"/>
      <c r="DG708" s="25"/>
      <c r="DH708" s="25"/>
      <c r="DI708" s="25"/>
    </row>
    <row r="709" spans="10:113" x14ac:dyDescent="0.25">
      <c r="J709" s="11"/>
      <c r="N709"/>
      <c r="O709"/>
      <c r="CL709" s="25"/>
      <c r="CM709" s="25"/>
      <c r="CN709" s="25"/>
      <c r="CO709" s="25"/>
      <c r="CP709" s="25"/>
      <c r="CQ709" s="25"/>
      <c r="CR709" s="25"/>
      <c r="CS709" s="25"/>
      <c r="CT709" s="25"/>
      <c r="CU709" s="25"/>
      <c r="CV709" s="25"/>
      <c r="CW709" s="25"/>
      <c r="CX709" s="25"/>
      <c r="CY709" s="25"/>
      <c r="CZ709" s="25"/>
      <c r="DA709" s="25"/>
      <c r="DB709" s="25"/>
      <c r="DC709" s="25"/>
      <c r="DD709" s="25"/>
      <c r="DE709" s="25"/>
      <c r="DF709" s="25"/>
      <c r="DG709" s="25"/>
      <c r="DH709" s="25"/>
      <c r="DI709" s="25"/>
    </row>
    <row r="710" spans="10:113" x14ac:dyDescent="0.25">
      <c r="J710" s="11"/>
      <c r="N710"/>
      <c r="O710"/>
      <c r="CL710" s="25"/>
      <c r="CM710" s="25"/>
      <c r="CN710" s="25"/>
      <c r="CO710" s="25"/>
      <c r="CP710" s="25"/>
      <c r="CQ710" s="25"/>
      <c r="CR710" s="25"/>
      <c r="CS710" s="25"/>
      <c r="CT710" s="25"/>
      <c r="CU710" s="25"/>
      <c r="CV710" s="25"/>
      <c r="CW710" s="25"/>
      <c r="CX710" s="25"/>
      <c r="CY710" s="25"/>
      <c r="CZ710" s="25"/>
      <c r="DA710" s="25"/>
      <c r="DB710" s="25"/>
      <c r="DC710" s="25"/>
      <c r="DD710" s="25"/>
      <c r="DE710" s="25"/>
      <c r="DF710" s="25"/>
      <c r="DG710" s="25"/>
      <c r="DH710" s="25"/>
      <c r="DI710" s="25"/>
    </row>
    <row r="711" spans="10:113" x14ac:dyDescent="0.25">
      <c r="J711" s="11"/>
      <c r="N711"/>
      <c r="O711"/>
      <c r="CL711" s="25"/>
      <c r="CM711" s="25"/>
      <c r="CN711" s="25"/>
      <c r="CO711" s="25"/>
      <c r="CP711" s="25"/>
      <c r="CQ711" s="25"/>
      <c r="CR711" s="25"/>
      <c r="CS711" s="25"/>
      <c r="CT711" s="25"/>
      <c r="CU711" s="25"/>
      <c r="CV711" s="25"/>
      <c r="CW711" s="25"/>
      <c r="CX711" s="25"/>
      <c r="CY711" s="25"/>
      <c r="CZ711" s="25"/>
      <c r="DA711" s="25"/>
      <c r="DB711" s="25"/>
      <c r="DC711" s="25"/>
      <c r="DD711" s="25"/>
      <c r="DE711" s="25"/>
      <c r="DF711" s="25"/>
      <c r="DG711" s="25"/>
      <c r="DH711" s="25"/>
      <c r="DI711" s="25"/>
    </row>
    <row r="712" spans="10:113" x14ac:dyDescent="0.25">
      <c r="J712" s="11"/>
      <c r="N712"/>
      <c r="O712"/>
      <c r="CL712" s="25"/>
      <c r="CM712" s="25"/>
      <c r="CN712" s="25"/>
      <c r="CO712" s="25"/>
      <c r="CP712" s="25"/>
      <c r="CQ712" s="25"/>
      <c r="CR712" s="25"/>
      <c r="CS712" s="25"/>
      <c r="CT712" s="25"/>
      <c r="CU712" s="25"/>
      <c r="CV712" s="25"/>
      <c r="CW712" s="25"/>
      <c r="CX712" s="25"/>
      <c r="CY712" s="25"/>
      <c r="CZ712" s="25"/>
      <c r="DA712" s="25"/>
      <c r="DB712" s="25"/>
      <c r="DC712" s="25"/>
      <c r="DD712" s="25"/>
      <c r="DE712" s="25"/>
      <c r="DF712" s="25"/>
      <c r="DG712" s="25"/>
      <c r="DH712" s="25"/>
      <c r="DI712" s="25"/>
    </row>
    <row r="713" spans="10:113" x14ac:dyDescent="0.25">
      <c r="J713" s="11"/>
      <c r="N713"/>
      <c r="O713"/>
      <c r="CL713" s="25"/>
      <c r="CM713" s="25"/>
      <c r="CN713" s="25"/>
      <c r="CO713" s="25"/>
      <c r="CP713" s="25"/>
      <c r="CQ713" s="25"/>
      <c r="CR713" s="25"/>
      <c r="CS713" s="25"/>
      <c r="CT713" s="25"/>
      <c r="CU713" s="25"/>
      <c r="CV713" s="25"/>
      <c r="CW713" s="25"/>
      <c r="CX713" s="25"/>
      <c r="CY713" s="25"/>
      <c r="CZ713" s="25"/>
      <c r="DA713" s="25"/>
      <c r="DB713" s="25"/>
      <c r="DC713" s="25"/>
      <c r="DD713" s="25"/>
      <c r="DE713" s="25"/>
      <c r="DF713" s="25"/>
      <c r="DG713" s="25"/>
      <c r="DH713" s="25"/>
      <c r="DI713" s="25"/>
    </row>
    <row r="714" spans="10:113" x14ac:dyDescent="0.25">
      <c r="J714" s="11"/>
      <c r="N714"/>
      <c r="O714"/>
      <c r="CL714" s="25"/>
      <c r="CM714" s="25"/>
      <c r="CN714" s="25"/>
      <c r="CO714" s="25"/>
      <c r="CP714" s="25"/>
      <c r="CQ714" s="25"/>
      <c r="CR714" s="25"/>
      <c r="CS714" s="25"/>
      <c r="CT714" s="25"/>
      <c r="CU714" s="25"/>
      <c r="CV714" s="25"/>
      <c r="CW714" s="25"/>
      <c r="CX714" s="25"/>
      <c r="CY714" s="25"/>
      <c r="CZ714" s="25"/>
      <c r="DA714" s="25"/>
      <c r="DB714" s="25"/>
      <c r="DC714" s="25"/>
      <c r="DD714" s="25"/>
      <c r="DE714" s="25"/>
      <c r="DF714" s="25"/>
      <c r="DG714" s="25"/>
      <c r="DH714" s="25"/>
      <c r="DI714" s="25"/>
    </row>
    <row r="715" spans="10:113" x14ac:dyDescent="0.25">
      <c r="J715" s="11"/>
      <c r="N715"/>
      <c r="O715"/>
      <c r="CL715" s="25"/>
      <c r="CM715" s="25"/>
      <c r="CN715" s="25"/>
      <c r="CO715" s="25"/>
      <c r="CP715" s="25"/>
      <c r="CQ715" s="25"/>
      <c r="CR715" s="25"/>
      <c r="CS715" s="25"/>
      <c r="CT715" s="25"/>
      <c r="CU715" s="25"/>
      <c r="CV715" s="25"/>
      <c r="CW715" s="25"/>
      <c r="CX715" s="25"/>
      <c r="CY715" s="25"/>
      <c r="CZ715" s="25"/>
      <c r="DA715" s="25"/>
      <c r="DB715" s="25"/>
      <c r="DC715" s="25"/>
      <c r="DD715" s="25"/>
      <c r="DE715" s="25"/>
      <c r="DF715" s="25"/>
      <c r="DG715" s="25"/>
      <c r="DH715" s="25"/>
      <c r="DI715" s="25"/>
    </row>
    <row r="716" spans="10:113" x14ac:dyDescent="0.25">
      <c r="J716" s="11"/>
      <c r="N716"/>
      <c r="O716"/>
      <c r="CL716" s="25"/>
      <c r="CM716" s="25"/>
      <c r="CN716" s="25"/>
      <c r="CO716" s="25"/>
      <c r="CP716" s="25"/>
      <c r="CQ716" s="25"/>
      <c r="CR716" s="25"/>
      <c r="CS716" s="25"/>
      <c r="CT716" s="25"/>
      <c r="CU716" s="25"/>
      <c r="CV716" s="25"/>
      <c r="CW716" s="25"/>
      <c r="CX716" s="25"/>
      <c r="CY716" s="25"/>
      <c r="CZ716" s="25"/>
      <c r="DA716" s="25"/>
      <c r="DB716" s="25"/>
      <c r="DC716" s="25"/>
      <c r="DD716" s="25"/>
      <c r="DE716" s="25"/>
      <c r="DF716" s="25"/>
      <c r="DG716" s="25"/>
      <c r="DH716" s="25"/>
      <c r="DI716" s="25"/>
    </row>
    <row r="717" spans="10:113" x14ac:dyDescent="0.25">
      <c r="J717" s="11"/>
      <c r="N717"/>
      <c r="O717"/>
      <c r="CL717" s="25"/>
      <c r="CM717" s="25"/>
      <c r="CN717" s="25"/>
      <c r="CO717" s="25"/>
      <c r="CP717" s="25"/>
      <c r="CQ717" s="25"/>
      <c r="CR717" s="25"/>
      <c r="CS717" s="25"/>
      <c r="CT717" s="25"/>
      <c r="CU717" s="25"/>
      <c r="CV717" s="25"/>
      <c r="CW717" s="25"/>
      <c r="CX717" s="25"/>
      <c r="CY717" s="25"/>
      <c r="CZ717" s="25"/>
      <c r="DA717" s="25"/>
      <c r="DB717" s="25"/>
      <c r="DC717" s="25"/>
      <c r="DD717" s="25"/>
      <c r="DE717" s="25"/>
      <c r="DF717" s="25"/>
      <c r="DG717" s="25"/>
      <c r="DH717" s="25"/>
      <c r="DI717" s="25"/>
    </row>
    <row r="718" spans="10:113" x14ac:dyDescent="0.25">
      <c r="J718" s="11"/>
      <c r="N718"/>
      <c r="O718"/>
      <c r="CL718" s="25"/>
      <c r="CM718" s="25"/>
      <c r="CN718" s="25"/>
      <c r="CO718" s="25"/>
      <c r="CP718" s="25"/>
      <c r="CQ718" s="25"/>
      <c r="CR718" s="25"/>
      <c r="CS718" s="25"/>
      <c r="CT718" s="25"/>
      <c r="CU718" s="25"/>
      <c r="CV718" s="25"/>
      <c r="CW718" s="25"/>
      <c r="CX718" s="25"/>
      <c r="CY718" s="25"/>
      <c r="CZ718" s="25"/>
      <c r="DA718" s="25"/>
      <c r="DB718" s="25"/>
      <c r="DC718" s="25"/>
      <c r="DD718" s="25"/>
      <c r="DE718" s="25"/>
      <c r="DF718" s="25"/>
      <c r="DG718" s="25"/>
      <c r="DH718" s="25"/>
      <c r="DI718" s="25"/>
    </row>
    <row r="719" spans="10:113" x14ac:dyDescent="0.25">
      <c r="J719" s="11"/>
      <c r="N719"/>
      <c r="O719"/>
      <c r="CL719" s="25"/>
      <c r="CM719" s="25"/>
      <c r="CN719" s="25"/>
      <c r="CO719" s="25"/>
      <c r="CP719" s="25"/>
      <c r="CQ719" s="25"/>
      <c r="CR719" s="25"/>
      <c r="CS719" s="25"/>
      <c r="CT719" s="25"/>
      <c r="CU719" s="25"/>
      <c r="CV719" s="25"/>
      <c r="CW719" s="25"/>
      <c r="CX719" s="25"/>
      <c r="CY719" s="25"/>
      <c r="CZ719" s="25"/>
      <c r="DA719" s="25"/>
      <c r="DB719" s="25"/>
      <c r="DC719" s="25"/>
      <c r="DD719" s="25"/>
      <c r="DE719" s="25"/>
      <c r="DF719" s="25"/>
      <c r="DG719" s="25"/>
      <c r="DH719" s="25"/>
      <c r="DI719" s="25"/>
    </row>
    <row r="720" spans="10:113" x14ac:dyDescent="0.25">
      <c r="J720" s="11"/>
      <c r="N720"/>
      <c r="O720"/>
      <c r="CL720" s="25"/>
      <c r="CM720" s="25"/>
      <c r="CN720" s="25"/>
      <c r="CO720" s="25"/>
      <c r="CP720" s="25"/>
      <c r="CQ720" s="25"/>
      <c r="CR720" s="25"/>
      <c r="CS720" s="25"/>
      <c r="CT720" s="25"/>
      <c r="CU720" s="25"/>
      <c r="CV720" s="25"/>
      <c r="CW720" s="25"/>
      <c r="CX720" s="25"/>
      <c r="CY720" s="25"/>
      <c r="CZ720" s="25"/>
      <c r="DA720" s="25"/>
      <c r="DB720" s="25"/>
      <c r="DC720" s="25"/>
      <c r="DD720" s="25"/>
      <c r="DE720" s="25"/>
      <c r="DF720" s="25"/>
      <c r="DG720" s="25"/>
      <c r="DH720" s="25"/>
      <c r="DI720" s="25"/>
    </row>
    <row r="721" spans="10:113" x14ac:dyDescent="0.25">
      <c r="J721" s="11"/>
      <c r="N721"/>
      <c r="O721"/>
      <c r="CL721" s="25"/>
      <c r="CM721" s="25"/>
      <c r="CN721" s="25"/>
      <c r="CO721" s="25"/>
      <c r="CP721" s="25"/>
      <c r="CQ721" s="25"/>
      <c r="CR721" s="25"/>
      <c r="CS721" s="25"/>
      <c r="CT721" s="25"/>
      <c r="CU721" s="25"/>
      <c r="CV721" s="25"/>
      <c r="CW721" s="25"/>
      <c r="CX721" s="25"/>
      <c r="CY721" s="25"/>
      <c r="CZ721" s="25"/>
      <c r="DA721" s="25"/>
      <c r="DB721" s="25"/>
      <c r="DC721" s="25"/>
      <c r="DD721" s="25"/>
      <c r="DE721" s="25"/>
      <c r="DF721" s="25"/>
      <c r="DG721" s="25"/>
      <c r="DH721" s="25"/>
      <c r="DI721" s="25"/>
    </row>
    <row r="722" spans="10:113" x14ac:dyDescent="0.25">
      <c r="J722" s="11"/>
      <c r="N722"/>
      <c r="O722"/>
      <c r="CL722" s="25"/>
      <c r="CM722" s="25"/>
      <c r="CN722" s="25"/>
      <c r="CO722" s="25"/>
      <c r="CP722" s="25"/>
      <c r="CQ722" s="25"/>
      <c r="CR722" s="25"/>
      <c r="CS722" s="25"/>
      <c r="CT722" s="25"/>
      <c r="CU722" s="25"/>
      <c r="CV722" s="25"/>
      <c r="CW722" s="25"/>
      <c r="CX722" s="25"/>
      <c r="CY722" s="25"/>
      <c r="CZ722" s="25"/>
      <c r="DA722" s="25"/>
      <c r="DB722" s="25"/>
      <c r="DC722" s="25"/>
      <c r="DD722" s="25"/>
      <c r="DE722" s="25"/>
      <c r="DF722" s="25"/>
      <c r="DG722" s="25"/>
      <c r="DH722" s="25"/>
      <c r="DI722" s="25"/>
    </row>
    <row r="723" spans="10:113" x14ac:dyDescent="0.25">
      <c r="J723" s="11"/>
      <c r="N723"/>
      <c r="O723"/>
      <c r="CL723" s="25"/>
      <c r="CM723" s="25"/>
      <c r="CN723" s="25"/>
      <c r="CO723" s="25"/>
      <c r="CP723" s="25"/>
      <c r="CQ723" s="25"/>
      <c r="CR723" s="25"/>
      <c r="CS723" s="25"/>
      <c r="CT723" s="25"/>
      <c r="CU723" s="25"/>
      <c r="CV723" s="25"/>
      <c r="CW723" s="25"/>
      <c r="CX723" s="25"/>
      <c r="CY723" s="25"/>
      <c r="CZ723" s="25"/>
      <c r="DA723" s="25"/>
      <c r="DB723" s="25"/>
      <c r="DC723" s="25"/>
      <c r="DD723" s="25"/>
      <c r="DE723" s="25"/>
      <c r="DF723" s="25"/>
      <c r="DG723" s="25"/>
      <c r="DH723" s="25"/>
      <c r="DI723" s="25"/>
    </row>
    <row r="724" spans="10:113" x14ac:dyDescent="0.25">
      <c r="J724" s="11"/>
      <c r="N724"/>
      <c r="O724"/>
      <c r="CL724" s="25"/>
      <c r="CM724" s="25"/>
      <c r="CN724" s="25"/>
      <c r="CO724" s="25"/>
      <c r="CP724" s="25"/>
      <c r="CQ724" s="25"/>
      <c r="CR724" s="25"/>
      <c r="CS724" s="25"/>
      <c r="CT724" s="25"/>
      <c r="CU724" s="25"/>
      <c r="CV724" s="25"/>
      <c r="CW724" s="25"/>
      <c r="CX724" s="25"/>
      <c r="CY724" s="25"/>
      <c r="CZ724" s="25"/>
      <c r="DA724" s="25"/>
      <c r="DB724" s="25"/>
      <c r="DC724" s="25"/>
      <c r="DD724" s="25"/>
      <c r="DE724" s="25"/>
      <c r="DF724" s="25"/>
      <c r="DG724" s="25"/>
      <c r="DH724" s="25"/>
      <c r="DI724" s="25"/>
    </row>
    <row r="725" spans="10:113" x14ac:dyDescent="0.25">
      <c r="J725" s="11"/>
      <c r="N725"/>
      <c r="O725"/>
      <c r="CL725" s="25"/>
      <c r="CM725" s="25"/>
      <c r="CN725" s="25"/>
      <c r="CO725" s="25"/>
      <c r="CP725" s="25"/>
      <c r="CQ725" s="25"/>
      <c r="CR725" s="25"/>
      <c r="CS725" s="25"/>
      <c r="CT725" s="25"/>
      <c r="CU725" s="25"/>
      <c r="CV725" s="25"/>
      <c r="CW725" s="25"/>
      <c r="CX725" s="25"/>
      <c r="CY725" s="25"/>
      <c r="CZ725" s="25"/>
      <c r="DA725" s="25"/>
      <c r="DB725" s="25"/>
      <c r="DC725" s="25"/>
      <c r="DD725" s="25"/>
      <c r="DE725" s="25"/>
      <c r="DF725" s="25"/>
      <c r="DG725" s="25"/>
      <c r="DH725" s="25"/>
      <c r="DI725" s="25"/>
    </row>
    <row r="726" spans="10:113" x14ac:dyDescent="0.25">
      <c r="J726" s="11"/>
      <c r="N726"/>
      <c r="O726"/>
      <c r="CL726" s="25"/>
      <c r="CM726" s="25"/>
      <c r="CN726" s="25"/>
      <c r="CO726" s="25"/>
      <c r="CP726" s="25"/>
      <c r="CQ726" s="25"/>
      <c r="CR726" s="25"/>
      <c r="CS726" s="25"/>
      <c r="CT726" s="25"/>
      <c r="CU726" s="25"/>
      <c r="CV726" s="25"/>
      <c r="CW726" s="25"/>
      <c r="CX726" s="25"/>
      <c r="CY726" s="25"/>
      <c r="CZ726" s="25"/>
      <c r="DA726" s="25"/>
      <c r="DB726" s="25"/>
      <c r="DC726" s="25"/>
      <c r="DD726" s="25"/>
      <c r="DE726" s="25"/>
      <c r="DF726" s="25"/>
      <c r="DG726" s="25"/>
      <c r="DH726" s="25"/>
      <c r="DI726" s="25"/>
    </row>
    <row r="727" spans="10:113" x14ac:dyDescent="0.25">
      <c r="J727" s="11"/>
      <c r="N727"/>
      <c r="O727"/>
      <c r="CL727" s="25"/>
      <c r="CM727" s="25"/>
      <c r="CN727" s="25"/>
      <c r="CO727" s="25"/>
      <c r="CP727" s="25"/>
      <c r="CQ727" s="25"/>
      <c r="CR727" s="25"/>
      <c r="CS727" s="25"/>
      <c r="CT727" s="25"/>
      <c r="CU727" s="25"/>
      <c r="CV727" s="25"/>
      <c r="CW727" s="25"/>
      <c r="CX727" s="25"/>
      <c r="CY727" s="25"/>
      <c r="CZ727" s="25"/>
      <c r="DA727" s="25"/>
      <c r="DB727" s="25"/>
      <c r="DC727" s="25"/>
      <c r="DD727" s="25"/>
      <c r="DE727" s="25"/>
      <c r="DF727" s="25"/>
      <c r="DG727" s="25"/>
      <c r="DH727" s="25"/>
      <c r="DI727" s="25"/>
    </row>
    <row r="728" spans="10:113" x14ac:dyDescent="0.25">
      <c r="J728" s="11"/>
      <c r="N728"/>
      <c r="O728"/>
      <c r="CL728" s="25"/>
      <c r="CM728" s="25"/>
      <c r="CN728" s="25"/>
      <c r="CO728" s="25"/>
      <c r="CP728" s="25"/>
      <c r="CQ728" s="25"/>
      <c r="CR728" s="25"/>
      <c r="CS728" s="25"/>
      <c r="CT728" s="25"/>
      <c r="CU728" s="25"/>
      <c r="CV728" s="25"/>
      <c r="CW728" s="25"/>
      <c r="CX728" s="25"/>
      <c r="CY728" s="25"/>
      <c r="CZ728" s="25"/>
      <c r="DA728" s="25"/>
      <c r="DB728" s="25"/>
      <c r="DC728" s="25"/>
      <c r="DD728" s="25"/>
      <c r="DE728" s="25"/>
      <c r="DF728" s="25"/>
      <c r="DG728" s="25"/>
      <c r="DH728" s="25"/>
      <c r="DI728" s="25"/>
    </row>
    <row r="729" spans="10:113" x14ac:dyDescent="0.25">
      <c r="J729" s="11"/>
      <c r="N729"/>
      <c r="O729"/>
      <c r="CL729" s="25"/>
      <c r="CM729" s="25"/>
      <c r="CN729" s="25"/>
      <c r="CO729" s="25"/>
      <c r="CP729" s="25"/>
      <c r="CQ729" s="25"/>
      <c r="CR729" s="25"/>
      <c r="CS729" s="25"/>
      <c r="CT729" s="25"/>
      <c r="CU729" s="25"/>
      <c r="CV729" s="25"/>
      <c r="CW729" s="25"/>
      <c r="CX729" s="25"/>
      <c r="CY729" s="25"/>
      <c r="CZ729" s="25"/>
      <c r="DA729" s="25"/>
      <c r="DB729" s="25"/>
      <c r="DC729" s="25"/>
      <c r="DD729" s="25"/>
      <c r="DE729" s="25"/>
      <c r="DF729" s="25"/>
      <c r="DG729" s="25"/>
      <c r="DH729" s="25"/>
      <c r="DI729" s="25"/>
    </row>
    <row r="730" spans="10:113" x14ac:dyDescent="0.25">
      <c r="J730" s="11"/>
      <c r="N730"/>
      <c r="O730"/>
      <c r="CL730" s="25"/>
      <c r="CM730" s="25"/>
      <c r="CN730" s="25"/>
      <c r="CO730" s="25"/>
      <c r="CP730" s="25"/>
      <c r="CQ730" s="25"/>
      <c r="CR730" s="25"/>
      <c r="CS730" s="25"/>
      <c r="CT730" s="25"/>
      <c r="CU730" s="25"/>
      <c r="CV730" s="25"/>
      <c r="CW730" s="25"/>
      <c r="CX730" s="25"/>
      <c r="CY730" s="25"/>
      <c r="CZ730" s="25"/>
      <c r="DA730" s="25"/>
      <c r="DB730" s="25"/>
      <c r="DC730" s="25"/>
      <c r="DD730" s="25"/>
      <c r="DE730" s="25"/>
      <c r="DF730" s="25"/>
      <c r="DG730" s="25"/>
      <c r="DH730" s="25"/>
      <c r="DI730" s="25"/>
    </row>
    <row r="731" spans="10:113" x14ac:dyDescent="0.25">
      <c r="J731" s="11"/>
      <c r="N731"/>
      <c r="O731"/>
      <c r="CL731" s="25"/>
      <c r="CM731" s="25"/>
      <c r="CN731" s="25"/>
      <c r="CO731" s="25"/>
      <c r="CP731" s="25"/>
      <c r="CQ731" s="25"/>
      <c r="CR731" s="25"/>
      <c r="CS731" s="25"/>
      <c r="CT731" s="25"/>
      <c r="CU731" s="25"/>
      <c r="CV731" s="25"/>
      <c r="CW731" s="25"/>
      <c r="CX731" s="25"/>
      <c r="CY731" s="25"/>
      <c r="CZ731" s="25"/>
      <c r="DA731" s="25"/>
      <c r="DB731" s="25"/>
      <c r="DC731" s="25"/>
      <c r="DD731" s="25"/>
      <c r="DE731" s="25"/>
      <c r="DF731" s="25"/>
      <c r="DG731" s="25"/>
      <c r="DH731" s="25"/>
      <c r="DI731" s="25"/>
    </row>
    <row r="732" spans="10:113" x14ac:dyDescent="0.25">
      <c r="J732" s="11"/>
      <c r="N732"/>
      <c r="O732"/>
      <c r="CL732" s="25"/>
      <c r="CM732" s="25"/>
      <c r="CN732" s="25"/>
      <c r="CO732" s="25"/>
      <c r="CP732" s="25"/>
      <c r="CQ732" s="25"/>
      <c r="CR732" s="25"/>
      <c r="CS732" s="25"/>
      <c r="CT732" s="25"/>
      <c r="CU732" s="25"/>
      <c r="CV732" s="25"/>
      <c r="CW732" s="25"/>
      <c r="CX732" s="25"/>
      <c r="CY732" s="25"/>
      <c r="CZ732" s="25"/>
      <c r="DA732" s="25"/>
      <c r="DB732" s="25"/>
      <c r="DC732" s="25"/>
      <c r="DD732" s="25"/>
      <c r="DE732" s="25"/>
      <c r="DF732" s="25"/>
      <c r="DG732" s="25"/>
      <c r="DH732" s="25"/>
      <c r="DI732" s="25"/>
    </row>
    <row r="733" spans="10:113" x14ac:dyDescent="0.25">
      <c r="J733" s="11"/>
      <c r="N733"/>
      <c r="O733"/>
      <c r="CL733" s="25"/>
      <c r="CM733" s="25"/>
      <c r="CN733" s="25"/>
      <c r="CO733" s="25"/>
      <c r="CP733" s="25"/>
      <c r="CQ733" s="25"/>
      <c r="CR733" s="25"/>
      <c r="CS733" s="25"/>
      <c r="CT733" s="25"/>
      <c r="CU733" s="25"/>
      <c r="CV733" s="25"/>
      <c r="CW733" s="25"/>
      <c r="CX733" s="25"/>
      <c r="CY733" s="25"/>
      <c r="CZ733" s="25"/>
      <c r="DA733" s="25"/>
      <c r="DB733" s="25"/>
      <c r="DC733" s="25"/>
      <c r="DD733" s="25"/>
      <c r="DE733" s="25"/>
      <c r="DF733" s="25"/>
      <c r="DG733" s="25"/>
      <c r="DH733" s="25"/>
      <c r="DI733" s="25"/>
    </row>
    <row r="734" spans="10:113" x14ac:dyDescent="0.25">
      <c r="J734" s="11"/>
      <c r="N734"/>
      <c r="O734"/>
      <c r="CL734" s="25"/>
      <c r="CM734" s="25"/>
      <c r="CN734" s="25"/>
      <c r="CO734" s="25"/>
      <c r="CP734" s="25"/>
      <c r="CQ734" s="25"/>
      <c r="CR734" s="25"/>
      <c r="CS734" s="25"/>
      <c r="CT734" s="25"/>
      <c r="CU734" s="25"/>
      <c r="CV734" s="25"/>
      <c r="CW734" s="25"/>
      <c r="CX734" s="25"/>
      <c r="CY734" s="25"/>
      <c r="CZ734" s="25"/>
      <c r="DA734" s="25"/>
      <c r="DB734" s="25"/>
      <c r="DC734" s="25"/>
      <c r="DD734" s="25"/>
      <c r="DE734" s="25"/>
      <c r="DF734" s="25"/>
      <c r="DG734" s="25"/>
      <c r="DH734" s="25"/>
      <c r="DI734" s="25"/>
    </row>
    <row r="735" spans="10:113" x14ac:dyDescent="0.25">
      <c r="J735" s="11"/>
      <c r="N735"/>
      <c r="O735"/>
      <c r="CL735" s="25"/>
      <c r="CM735" s="25"/>
      <c r="CN735" s="25"/>
      <c r="CO735" s="25"/>
      <c r="CP735" s="25"/>
      <c r="CQ735" s="25"/>
      <c r="CR735" s="25"/>
      <c r="CS735" s="25"/>
      <c r="CT735" s="25"/>
      <c r="CU735" s="25"/>
      <c r="CV735" s="25"/>
      <c r="CW735" s="25"/>
      <c r="CX735" s="25"/>
      <c r="CY735" s="25"/>
      <c r="CZ735" s="25"/>
      <c r="DA735" s="25"/>
      <c r="DB735" s="25"/>
      <c r="DC735" s="25"/>
      <c r="DD735" s="25"/>
      <c r="DE735" s="25"/>
      <c r="DF735" s="25"/>
      <c r="DG735" s="25"/>
      <c r="DH735" s="25"/>
      <c r="DI735" s="25"/>
    </row>
    <row r="736" spans="10:113" x14ac:dyDescent="0.25">
      <c r="J736" s="11"/>
      <c r="N736"/>
      <c r="O736"/>
      <c r="CL736" s="25"/>
      <c r="CM736" s="25"/>
      <c r="CN736" s="25"/>
      <c r="CO736" s="25"/>
      <c r="CP736" s="25"/>
      <c r="CQ736" s="25"/>
      <c r="CR736" s="25"/>
      <c r="CS736" s="25"/>
      <c r="CT736" s="25"/>
      <c r="CU736" s="25"/>
      <c r="CV736" s="25"/>
      <c r="CW736" s="25"/>
      <c r="CX736" s="25"/>
      <c r="CY736" s="25"/>
      <c r="CZ736" s="25"/>
      <c r="DA736" s="25"/>
      <c r="DB736" s="25"/>
      <c r="DC736" s="25"/>
      <c r="DD736" s="25"/>
      <c r="DE736" s="25"/>
      <c r="DF736" s="25"/>
      <c r="DG736" s="25"/>
      <c r="DH736" s="25"/>
      <c r="DI736" s="25"/>
    </row>
    <row r="737" spans="10:113" x14ac:dyDescent="0.25">
      <c r="J737" s="11"/>
      <c r="N737"/>
      <c r="O737"/>
      <c r="CL737" s="25"/>
      <c r="CM737" s="25"/>
      <c r="CN737" s="25"/>
      <c r="CO737" s="25"/>
      <c r="CP737" s="25"/>
      <c r="CQ737" s="25"/>
      <c r="CR737" s="25"/>
      <c r="CS737" s="25"/>
      <c r="CT737" s="25"/>
      <c r="CU737" s="25"/>
      <c r="CV737" s="25"/>
      <c r="CW737" s="25"/>
      <c r="CX737" s="25"/>
      <c r="CY737" s="25"/>
      <c r="CZ737" s="25"/>
      <c r="DA737" s="25"/>
      <c r="DB737" s="25"/>
      <c r="DC737" s="25"/>
      <c r="DD737" s="25"/>
      <c r="DE737" s="25"/>
      <c r="DF737" s="25"/>
      <c r="DG737" s="25"/>
      <c r="DH737" s="25"/>
      <c r="DI737" s="25"/>
    </row>
    <row r="738" spans="10:113" x14ac:dyDescent="0.25">
      <c r="J738" s="11"/>
      <c r="N738"/>
      <c r="O738"/>
      <c r="CL738" s="25"/>
      <c r="CM738" s="25"/>
      <c r="CN738" s="25"/>
      <c r="CO738" s="25"/>
      <c r="CP738" s="25"/>
      <c r="CQ738" s="25"/>
      <c r="CR738" s="25"/>
      <c r="CS738" s="25"/>
      <c r="CT738" s="25"/>
      <c r="CU738" s="25"/>
      <c r="CV738" s="25"/>
      <c r="CW738" s="25"/>
      <c r="CX738" s="25"/>
      <c r="CY738" s="25"/>
      <c r="CZ738" s="25"/>
      <c r="DA738" s="25"/>
      <c r="DB738" s="25"/>
      <c r="DC738" s="25"/>
      <c r="DD738" s="25"/>
      <c r="DE738" s="25"/>
      <c r="DF738" s="25"/>
      <c r="DG738" s="25"/>
      <c r="DH738" s="25"/>
      <c r="DI738" s="25"/>
    </row>
    <row r="739" spans="10:113" x14ac:dyDescent="0.25">
      <c r="J739" s="11"/>
      <c r="N739"/>
      <c r="O739"/>
      <c r="CL739" s="25"/>
      <c r="CM739" s="25"/>
      <c r="CN739" s="25"/>
      <c r="CO739" s="25"/>
      <c r="CP739" s="25"/>
      <c r="CQ739" s="25"/>
      <c r="CR739" s="25"/>
      <c r="CS739" s="25"/>
      <c r="CT739" s="25"/>
      <c r="CU739" s="25"/>
      <c r="CV739" s="25"/>
      <c r="CW739" s="25"/>
      <c r="CX739" s="25"/>
      <c r="CY739" s="25"/>
      <c r="CZ739" s="25"/>
      <c r="DA739" s="25"/>
      <c r="DB739" s="25"/>
      <c r="DC739" s="25"/>
      <c r="DD739" s="25"/>
      <c r="DE739" s="25"/>
      <c r="DF739" s="25"/>
      <c r="DG739" s="25"/>
      <c r="DH739" s="25"/>
      <c r="DI739" s="25"/>
    </row>
    <row r="740" spans="10:113" x14ac:dyDescent="0.25">
      <c r="J740" s="11"/>
      <c r="N740"/>
      <c r="O740"/>
      <c r="CL740" s="25"/>
      <c r="CM740" s="25"/>
      <c r="CN740" s="25"/>
      <c r="CO740" s="25"/>
      <c r="CP740" s="25"/>
      <c r="CQ740" s="25"/>
      <c r="CR740" s="25"/>
      <c r="CS740" s="25"/>
      <c r="CT740" s="25"/>
      <c r="CU740" s="25"/>
      <c r="CV740" s="25"/>
      <c r="CW740" s="25"/>
      <c r="CX740" s="25"/>
      <c r="CY740" s="25"/>
      <c r="CZ740" s="25"/>
      <c r="DA740" s="25"/>
      <c r="DB740" s="25"/>
      <c r="DC740" s="25"/>
      <c r="DD740" s="25"/>
      <c r="DE740" s="25"/>
      <c r="DF740" s="25"/>
      <c r="DG740" s="25"/>
      <c r="DH740" s="25"/>
      <c r="DI740" s="25"/>
    </row>
    <row r="741" spans="10:113" x14ac:dyDescent="0.25">
      <c r="J741" s="11"/>
      <c r="N741"/>
      <c r="O741"/>
      <c r="CL741" s="25"/>
      <c r="CM741" s="25"/>
      <c r="CN741" s="25"/>
      <c r="CO741" s="25"/>
      <c r="CP741" s="25"/>
      <c r="CQ741" s="25"/>
      <c r="CR741" s="25"/>
      <c r="CS741" s="25"/>
      <c r="CT741" s="25"/>
      <c r="CU741" s="25"/>
      <c r="CV741" s="25"/>
      <c r="CW741" s="25"/>
      <c r="CX741" s="25"/>
      <c r="CY741" s="25"/>
      <c r="CZ741" s="25"/>
      <c r="DA741" s="25"/>
      <c r="DB741" s="25"/>
      <c r="DC741" s="25"/>
      <c r="DD741" s="25"/>
      <c r="DE741" s="25"/>
      <c r="DF741" s="25"/>
      <c r="DG741" s="25"/>
      <c r="DH741" s="25"/>
      <c r="DI741" s="25"/>
    </row>
    <row r="742" spans="10:113" x14ac:dyDescent="0.25">
      <c r="J742" s="11"/>
      <c r="N742"/>
      <c r="O742"/>
      <c r="CL742" s="25"/>
      <c r="CM742" s="25"/>
      <c r="CN742" s="25"/>
      <c r="CO742" s="25"/>
      <c r="CP742" s="25"/>
      <c r="CQ742" s="25"/>
      <c r="CR742" s="25"/>
      <c r="CS742" s="25"/>
      <c r="CT742" s="25"/>
      <c r="CU742" s="25"/>
      <c r="CV742" s="25"/>
      <c r="CW742" s="25"/>
      <c r="CX742" s="25"/>
      <c r="CY742" s="25"/>
      <c r="CZ742" s="25"/>
      <c r="DA742" s="25"/>
      <c r="DB742" s="25"/>
      <c r="DC742" s="25"/>
      <c r="DD742" s="25"/>
      <c r="DE742" s="25"/>
      <c r="DF742" s="25"/>
      <c r="DG742" s="25"/>
      <c r="DH742" s="25"/>
      <c r="DI742" s="25"/>
    </row>
    <row r="743" spans="10:113" x14ac:dyDescent="0.25">
      <c r="J743" s="11"/>
      <c r="N743"/>
      <c r="O743"/>
      <c r="CL743" s="25"/>
      <c r="CM743" s="25"/>
      <c r="CN743" s="25"/>
      <c r="CO743" s="25"/>
      <c r="CP743" s="25"/>
      <c r="CQ743" s="25"/>
      <c r="CR743" s="25"/>
      <c r="CS743" s="25"/>
      <c r="CT743" s="25"/>
      <c r="CU743" s="25"/>
      <c r="CV743" s="25"/>
      <c r="CW743" s="25"/>
      <c r="CX743" s="25"/>
      <c r="CY743" s="25"/>
      <c r="CZ743" s="25"/>
      <c r="DA743" s="25"/>
      <c r="DB743" s="25"/>
      <c r="DC743" s="25"/>
      <c r="DD743" s="25"/>
      <c r="DE743" s="25"/>
      <c r="DF743" s="25"/>
      <c r="DG743" s="25"/>
      <c r="DH743" s="25"/>
      <c r="DI743" s="25"/>
    </row>
    <row r="744" spans="10:113" x14ac:dyDescent="0.25">
      <c r="J744" s="11"/>
      <c r="N744"/>
      <c r="O744"/>
      <c r="CL744" s="25"/>
      <c r="CM744" s="25"/>
      <c r="CN744" s="25"/>
      <c r="CO744" s="25"/>
      <c r="CP744" s="25"/>
      <c r="CQ744" s="25"/>
      <c r="CR744" s="25"/>
      <c r="CS744" s="25"/>
      <c r="CT744" s="25"/>
      <c r="CU744" s="25"/>
      <c r="CV744" s="25"/>
      <c r="CW744" s="25"/>
      <c r="CX744" s="25"/>
      <c r="CY744" s="25"/>
      <c r="CZ744" s="25"/>
      <c r="DA744" s="25"/>
      <c r="DB744" s="25"/>
      <c r="DC744" s="25"/>
      <c r="DD744" s="25"/>
      <c r="DE744" s="25"/>
      <c r="DF744" s="25"/>
      <c r="DG744" s="25"/>
      <c r="DH744" s="25"/>
      <c r="DI744" s="25"/>
    </row>
    <row r="745" spans="10:113" x14ac:dyDescent="0.25">
      <c r="J745" s="11"/>
      <c r="N745"/>
      <c r="O745"/>
      <c r="CL745" s="25"/>
      <c r="CM745" s="25"/>
      <c r="CN745" s="25"/>
      <c r="CO745" s="25"/>
      <c r="CP745" s="25"/>
      <c r="CQ745" s="25"/>
      <c r="CR745" s="25"/>
      <c r="CS745" s="25"/>
      <c r="CT745" s="25"/>
      <c r="CU745" s="25"/>
      <c r="CV745" s="25"/>
      <c r="CW745" s="25"/>
      <c r="CX745" s="25"/>
      <c r="CY745" s="25"/>
      <c r="CZ745" s="25"/>
      <c r="DA745" s="25"/>
      <c r="DB745" s="25"/>
      <c r="DC745" s="25"/>
      <c r="DD745" s="25"/>
      <c r="DE745" s="25"/>
      <c r="DF745" s="25"/>
      <c r="DG745" s="25"/>
      <c r="DH745" s="25"/>
      <c r="DI745" s="25"/>
    </row>
    <row r="746" spans="10:113" x14ac:dyDescent="0.25">
      <c r="J746" s="11"/>
      <c r="N746"/>
      <c r="O746"/>
      <c r="CL746" s="25"/>
      <c r="CM746" s="25"/>
      <c r="CN746" s="25"/>
      <c r="CO746" s="25"/>
      <c r="CP746" s="25"/>
      <c r="CQ746" s="25"/>
      <c r="CR746" s="25"/>
      <c r="CS746" s="25"/>
      <c r="CT746" s="25"/>
      <c r="CU746" s="25"/>
      <c r="CV746" s="25"/>
      <c r="CW746" s="25"/>
      <c r="CX746" s="25"/>
      <c r="CY746" s="25"/>
      <c r="CZ746" s="25"/>
      <c r="DA746" s="25"/>
      <c r="DB746" s="25"/>
      <c r="DC746" s="25"/>
      <c r="DD746" s="25"/>
      <c r="DE746" s="25"/>
      <c r="DF746" s="25"/>
      <c r="DG746" s="25"/>
      <c r="DH746" s="25"/>
      <c r="DI746" s="25"/>
    </row>
    <row r="747" spans="10:113" x14ac:dyDescent="0.25">
      <c r="J747" s="11"/>
      <c r="N747"/>
      <c r="O747"/>
      <c r="CL747" s="25"/>
      <c r="CM747" s="25"/>
      <c r="CN747" s="25"/>
      <c r="CO747" s="25"/>
      <c r="CP747" s="25"/>
      <c r="CQ747" s="25"/>
      <c r="CR747" s="25"/>
      <c r="CS747" s="25"/>
      <c r="CT747" s="25"/>
      <c r="CU747" s="25"/>
      <c r="CV747" s="25"/>
      <c r="CW747" s="25"/>
      <c r="CX747" s="25"/>
      <c r="CY747" s="25"/>
      <c r="CZ747" s="25"/>
      <c r="DA747" s="25"/>
      <c r="DB747" s="25"/>
      <c r="DC747" s="25"/>
      <c r="DD747" s="25"/>
      <c r="DE747" s="25"/>
      <c r="DF747" s="25"/>
      <c r="DG747" s="25"/>
      <c r="DH747" s="25"/>
      <c r="DI747" s="25"/>
    </row>
    <row r="748" spans="10:113" x14ac:dyDescent="0.25">
      <c r="J748" s="11"/>
      <c r="N748"/>
      <c r="O748"/>
      <c r="CL748" s="25"/>
      <c r="CM748" s="25"/>
      <c r="CN748" s="25"/>
      <c r="CO748" s="25"/>
      <c r="CP748" s="25"/>
      <c r="CQ748" s="25"/>
      <c r="CR748" s="25"/>
      <c r="CS748" s="25"/>
      <c r="CT748" s="25"/>
      <c r="CU748" s="25"/>
      <c r="CV748" s="25"/>
      <c r="CW748" s="25"/>
      <c r="CX748" s="25"/>
      <c r="CY748" s="25"/>
      <c r="CZ748" s="25"/>
      <c r="DA748" s="25"/>
      <c r="DB748" s="25"/>
      <c r="DC748" s="25"/>
      <c r="DD748" s="25"/>
      <c r="DE748" s="25"/>
      <c r="DF748" s="25"/>
      <c r="DG748" s="25"/>
      <c r="DH748" s="25"/>
      <c r="DI748" s="25"/>
    </row>
    <row r="749" spans="10:113" x14ac:dyDescent="0.25">
      <c r="J749" s="11"/>
      <c r="N749"/>
      <c r="O749"/>
      <c r="CL749" s="25"/>
      <c r="CM749" s="25"/>
      <c r="CN749" s="25"/>
      <c r="CO749" s="25"/>
      <c r="CP749" s="25"/>
      <c r="CQ749" s="25"/>
      <c r="CR749" s="25"/>
      <c r="CS749" s="25"/>
      <c r="CT749" s="25"/>
      <c r="CU749" s="25"/>
      <c r="CV749" s="25"/>
      <c r="CW749" s="25"/>
      <c r="CX749" s="25"/>
      <c r="CY749" s="25"/>
      <c r="CZ749" s="25"/>
      <c r="DA749" s="25"/>
      <c r="DB749" s="25"/>
      <c r="DC749" s="25"/>
      <c r="DD749" s="25"/>
      <c r="DE749" s="25"/>
      <c r="DF749" s="25"/>
      <c r="DG749" s="25"/>
      <c r="DH749" s="25"/>
      <c r="DI749" s="25"/>
    </row>
    <row r="750" spans="10:113" x14ac:dyDescent="0.25">
      <c r="J750" s="11"/>
      <c r="N750"/>
      <c r="O750"/>
      <c r="CV750" s="25"/>
      <c r="CW750" s="25"/>
      <c r="CX750" s="25"/>
    </row>
    <row r="751" spans="10:113" x14ac:dyDescent="0.25">
      <c r="J751" s="11"/>
      <c r="N751"/>
      <c r="O751"/>
      <c r="CU751" s="25"/>
      <c r="CV751" s="25"/>
      <c r="CW751" s="25"/>
      <c r="CX751" s="25"/>
      <c r="CY751" s="25"/>
    </row>
    <row r="752" spans="10:113" x14ac:dyDescent="0.25">
      <c r="J752" s="11"/>
      <c r="N752"/>
      <c r="O752"/>
      <c r="CU752" s="25"/>
      <c r="CV752" s="25"/>
      <c r="CW752" s="25"/>
      <c r="CX752" s="25"/>
      <c r="CY752" s="25"/>
    </row>
    <row r="753" spans="10:101" x14ac:dyDescent="0.25">
      <c r="J753" s="11"/>
      <c r="N753"/>
      <c r="O753"/>
    </row>
    <row r="754" spans="10:101" x14ac:dyDescent="0.25">
      <c r="J754" s="11"/>
      <c r="N754"/>
      <c r="O754"/>
    </row>
    <row r="755" spans="10:101" x14ac:dyDescent="0.25">
      <c r="J755" s="11"/>
      <c r="N755"/>
      <c r="O755"/>
    </row>
    <row r="756" spans="10:101" x14ac:dyDescent="0.25">
      <c r="J756" s="11"/>
      <c r="N756"/>
      <c r="O756"/>
    </row>
    <row r="757" spans="10:101" x14ac:dyDescent="0.25">
      <c r="J757" s="11"/>
      <c r="N757"/>
      <c r="O757"/>
    </row>
    <row r="758" spans="10:101" x14ac:dyDescent="0.25">
      <c r="J758" s="11"/>
      <c r="N758"/>
      <c r="O758"/>
    </row>
    <row r="759" spans="10:101" x14ac:dyDescent="0.25">
      <c r="J759" s="11"/>
      <c r="N759"/>
      <c r="O759"/>
    </row>
    <row r="760" spans="10:101" x14ac:dyDescent="0.25">
      <c r="J760" s="11"/>
      <c r="N760"/>
      <c r="O760"/>
    </row>
    <row r="761" spans="10:101" x14ac:dyDescent="0.25">
      <c r="J761" s="11"/>
      <c r="N761"/>
      <c r="O761"/>
      <c r="CW761" s="25"/>
    </row>
    <row r="762" spans="10:101" x14ac:dyDescent="0.25">
      <c r="J762" s="11"/>
      <c r="N762"/>
      <c r="O762"/>
      <c r="CW762" s="25"/>
    </row>
    <row r="763" spans="10:101" x14ac:dyDescent="0.25">
      <c r="J763" s="11"/>
      <c r="N763"/>
      <c r="O763"/>
      <c r="CW763" s="25"/>
    </row>
    <row r="764" spans="10:101" x14ac:dyDescent="0.25">
      <c r="J764" s="11"/>
      <c r="N764"/>
      <c r="O764"/>
    </row>
    <row r="765" spans="10:101" x14ac:dyDescent="0.25">
      <c r="J765" s="11"/>
      <c r="N765"/>
      <c r="O765"/>
    </row>
    <row r="766" spans="10:101" x14ac:dyDescent="0.25">
      <c r="J766" s="11"/>
      <c r="N766"/>
      <c r="O766"/>
    </row>
    <row r="767" spans="10:101" x14ac:dyDescent="0.25">
      <c r="J767" s="11"/>
      <c r="N767"/>
      <c r="O767"/>
    </row>
    <row r="768" spans="10:101" x14ac:dyDescent="0.25">
      <c r="J768" s="11"/>
      <c r="N768"/>
      <c r="O768"/>
    </row>
    <row r="769" spans="10:103" x14ac:dyDescent="0.25">
      <c r="J769" s="11"/>
      <c r="N769"/>
      <c r="O769"/>
    </row>
    <row r="770" spans="10:103" x14ac:dyDescent="0.25">
      <c r="J770" s="11"/>
      <c r="N770"/>
      <c r="O770"/>
    </row>
    <row r="771" spans="10:103" x14ac:dyDescent="0.25">
      <c r="J771" s="11"/>
      <c r="N771"/>
      <c r="O771"/>
      <c r="CV771" s="25"/>
      <c r="CW771" s="25"/>
      <c r="CX771" s="25"/>
      <c r="CY771" s="25"/>
    </row>
    <row r="772" spans="10:103" x14ac:dyDescent="0.25">
      <c r="J772" s="11"/>
      <c r="N772"/>
      <c r="O772"/>
      <c r="CV772" s="25"/>
      <c r="CW772" s="25"/>
      <c r="CX772" s="25"/>
      <c r="CY772" s="25"/>
    </row>
    <row r="773" spans="10:103" x14ac:dyDescent="0.25">
      <c r="J773" s="11"/>
      <c r="N773"/>
      <c r="O773"/>
    </row>
    <row r="774" spans="10:103" x14ac:dyDescent="0.25">
      <c r="J774" s="11"/>
      <c r="N774"/>
      <c r="O774"/>
    </row>
    <row r="775" spans="10:103" x14ac:dyDescent="0.25">
      <c r="J775" s="11"/>
      <c r="N775"/>
      <c r="O775"/>
    </row>
    <row r="776" spans="10:103" x14ac:dyDescent="0.25">
      <c r="J776" s="11"/>
      <c r="N776"/>
      <c r="O776"/>
    </row>
    <row r="777" spans="10:103" x14ac:dyDescent="0.25">
      <c r="J777" s="11"/>
      <c r="N777"/>
      <c r="O777"/>
    </row>
    <row r="778" spans="10:103" x14ac:dyDescent="0.25">
      <c r="J778" s="11"/>
      <c r="N778"/>
      <c r="O778"/>
    </row>
    <row r="779" spans="10:103" x14ac:dyDescent="0.25">
      <c r="J779" s="11"/>
      <c r="N779"/>
      <c r="O779"/>
    </row>
    <row r="780" spans="10:103" x14ac:dyDescent="0.25">
      <c r="J780" s="11"/>
      <c r="N780"/>
      <c r="O780"/>
    </row>
    <row r="781" spans="10:103" x14ac:dyDescent="0.25">
      <c r="J781" s="11"/>
      <c r="N781"/>
      <c r="O781"/>
      <c r="CV781" s="25"/>
      <c r="CW781" s="25"/>
      <c r="CX781" s="25"/>
      <c r="CY781" s="25"/>
    </row>
    <row r="782" spans="10:103" x14ac:dyDescent="0.25">
      <c r="J782" s="11"/>
      <c r="N782"/>
      <c r="O782"/>
      <c r="CV782" s="25"/>
      <c r="CW782" s="25"/>
      <c r="CX782" s="25"/>
      <c r="CY782" s="25"/>
    </row>
    <row r="783" spans="10:103" x14ac:dyDescent="0.25">
      <c r="J783" s="11"/>
      <c r="N783"/>
      <c r="O783"/>
    </row>
    <row r="784" spans="10:103" x14ac:dyDescent="0.25">
      <c r="J784" s="11"/>
      <c r="N784"/>
      <c r="O784"/>
    </row>
    <row r="785" spans="10:101" x14ac:dyDescent="0.25">
      <c r="J785" s="11"/>
      <c r="N785"/>
      <c r="O785"/>
    </row>
    <row r="786" spans="10:101" x14ac:dyDescent="0.25">
      <c r="J786" s="11"/>
      <c r="N786"/>
      <c r="O786"/>
    </row>
    <row r="787" spans="10:101" x14ac:dyDescent="0.25">
      <c r="J787" s="11"/>
      <c r="N787"/>
      <c r="O787"/>
    </row>
    <row r="788" spans="10:101" x14ac:dyDescent="0.25">
      <c r="J788" s="11"/>
      <c r="N788"/>
      <c r="O788"/>
    </row>
    <row r="789" spans="10:101" x14ac:dyDescent="0.25">
      <c r="J789" s="11"/>
      <c r="N789"/>
      <c r="O789"/>
    </row>
    <row r="790" spans="10:101" x14ac:dyDescent="0.25">
      <c r="J790" s="11"/>
      <c r="N790"/>
      <c r="O790"/>
    </row>
    <row r="791" spans="10:101" x14ac:dyDescent="0.25">
      <c r="J791" s="11"/>
      <c r="N791"/>
      <c r="O791"/>
    </row>
    <row r="792" spans="10:101" x14ac:dyDescent="0.25">
      <c r="J792" s="11"/>
      <c r="N792"/>
      <c r="O792"/>
      <c r="CW792" s="25"/>
    </row>
    <row r="793" spans="10:101" x14ac:dyDescent="0.25">
      <c r="J793" s="11"/>
      <c r="N793"/>
      <c r="O793"/>
      <c r="CW793" s="25"/>
    </row>
    <row r="794" spans="10:101" x14ac:dyDescent="0.25">
      <c r="J794" s="11"/>
      <c r="N794"/>
      <c r="O794"/>
      <c r="CW794" s="25"/>
    </row>
    <row r="795" spans="10:101" x14ac:dyDescent="0.25">
      <c r="J795" s="11"/>
      <c r="N795"/>
      <c r="O795"/>
      <c r="CW795" s="25"/>
    </row>
    <row r="796" spans="10:101" x14ac:dyDescent="0.25">
      <c r="J796" s="11"/>
      <c r="N796"/>
      <c r="O796"/>
      <c r="CW796" s="25"/>
    </row>
    <row r="797" spans="10:101" x14ac:dyDescent="0.25">
      <c r="J797" s="11"/>
      <c r="N797"/>
      <c r="O797"/>
      <c r="CW797" s="25"/>
    </row>
    <row r="798" spans="10:101" x14ac:dyDescent="0.25">
      <c r="J798" s="11"/>
      <c r="N798"/>
      <c r="O798"/>
      <c r="CW798" s="25"/>
    </row>
    <row r="799" spans="10:101" x14ac:dyDescent="0.25">
      <c r="J799" s="11"/>
      <c r="N799"/>
      <c r="O799"/>
      <c r="CW799" s="25"/>
    </row>
    <row r="800" spans="10:101" x14ac:dyDescent="0.25">
      <c r="J800" s="11"/>
      <c r="N800"/>
      <c r="O800"/>
      <c r="CW800" s="25"/>
    </row>
    <row r="801" spans="10:101" x14ac:dyDescent="0.25">
      <c r="J801" s="11"/>
      <c r="N801"/>
      <c r="O801"/>
    </row>
    <row r="802" spans="10:101" x14ac:dyDescent="0.25">
      <c r="J802" s="11"/>
      <c r="N802"/>
      <c r="O802"/>
    </row>
    <row r="803" spans="10:101" x14ac:dyDescent="0.25">
      <c r="J803" s="11"/>
      <c r="N803"/>
      <c r="O803"/>
    </row>
    <row r="804" spans="10:101" x14ac:dyDescent="0.25">
      <c r="J804" s="11"/>
      <c r="N804"/>
      <c r="O804"/>
    </row>
    <row r="805" spans="10:101" x14ac:dyDescent="0.25">
      <c r="J805" s="11"/>
      <c r="N805"/>
      <c r="O805"/>
    </row>
    <row r="806" spans="10:101" x14ac:dyDescent="0.25">
      <c r="J806" s="11"/>
      <c r="N806"/>
      <c r="O806"/>
    </row>
    <row r="807" spans="10:101" x14ac:dyDescent="0.25">
      <c r="J807" s="11"/>
      <c r="N807"/>
      <c r="O807"/>
    </row>
    <row r="808" spans="10:101" x14ac:dyDescent="0.25">
      <c r="J808" s="11"/>
      <c r="N808"/>
      <c r="O808"/>
      <c r="BP808" s="25"/>
    </row>
    <row r="809" spans="10:101" x14ac:dyDescent="0.25">
      <c r="J809" s="11"/>
      <c r="N809"/>
      <c r="O809"/>
      <c r="BP809" s="25"/>
    </row>
    <row r="810" spans="10:101" x14ac:dyDescent="0.25">
      <c r="J810" s="11"/>
      <c r="N810"/>
      <c r="O810"/>
      <c r="BP810" s="25"/>
    </row>
    <row r="811" spans="10:101" x14ac:dyDescent="0.25">
      <c r="J811" s="11"/>
      <c r="N811"/>
      <c r="O811"/>
      <c r="CW811" s="25"/>
    </row>
    <row r="812" spans="10:101" x14ac:dyDescent="0.25">
      <c r="J812" s="11"/>
      <c r="N812"/>
      <c r="O812"/>
      <c r="CW812" s="25"/>
    </row>
    <row r="813" spans="10:101" x14ac:dyDescent="0.25">
      <c r="J813" s="11"/>
      <c r="N813"/>
      <c r="O813"/>
    </row>
    <row r="814" spans="10:101" x14ac:dyDescent="0.25">
      <c r="J814" s="11"/>
      <c r="N814"/>
      <c r="O814"/>
    </row>
    <row r="815" spans="10:101" x14ac:dyDescent="0.25">
      <c r="J815" s="11"/>
      <c r="N815"/>
      <c r="O815"/>
    </row>
    <row r="816" spans="10:101" x14ac:dyDescent="0.25">
      <c r="J816" s="11"/>
      <c r="N816"/>
      <c r="O816"/>
    </row>
    <row r="817" spans="10:102" x14ac:dyDescent="0.25">
      <c r="J817" s="11"/>
      <c r="N817"/>
      <c r="O817"/>
    </row>
    <row r="818" spans="10:102" x14ac:dyDescent="0.25">
      <c r="J818" s="11"/>
      <c r="N818"/>
      <c r="O818"/>
    </row>
    <row r="819" spans="10:102" x14ac:dyDescent="0.25">
      <c r="J819" s="11"/>
      <c r="N819"/>
      <c r="O819"/>
    </row>
    <row r="820" spans="10:102" x14ac:dyDescent="0.25">
      <c r="J820" s="11"/>
      <c r="N820"/>
      <c r="O820"/>
    </row>
    <row r="821" spans="10:102" x14ac:dyDescent="0.25">
      <c r="J821" s="11"/>
      <c r="N821"/>
      <c r="O821"/>
      <c r="CV821" s="25"/>
      <c r="CW821" s="25"/>
      <c r="CX821" s="25"/>
    </row>
    <row r="822" spans="10:102" x14ac:dyDescent="0.25">
      <c r="J822" s="11"/>
      <c r="N822"/>
      <c r="O822"/>
      <c r="CV822" s="25"/>
      <c r="CW822" s="25"/>
      <c r="CX822" s="25"/>
    </row>
    <row r="823" spans="10:102" x14ac:dyDescent="0.25">
      <c r="J823" s="11"/>
      <c r="N823"/>
      <c r="O823"/>
    </row>
    <row r="824" spans="10:102" x14ac:dyDescent="0.25">
      <c r="J824" s="11"/>
      <c r="N824"/>
      <c r="O824"/>
    </row>
    <row r="825" spans="10:102" x14ac:dyDescent="0.25">
      <c r="J825" s="11"/>
      <c r="N825"/>
      <c r="O825"/>
    </row>
    <row r="826" spans="10:102" x14ac:dyDescent="0.25">
      <c r="J826" s="11"/>
      <c r="N826"/>
      <c r="O826"/>
    </row>
    <row r="827" spans="10:102" x14ac:dyDescent="0.25">
      <c r="J827" s="11"/>
      <c r="N827"/>
      <c r="O827"/>
    </row>
    <row r="828" spans="10:102" x14ac:dyDescent="0.25">
      <c r="J828" s="11"/>
      <c r="N828"/>
      <c r="O828"/>
    </row>
    <row r="829" spans="10:102" x14ac:dyDescent="0.25">
      <c r="J829" s="11"/>
      <c r="N829"/>
      <c r="O829"/>
    </row>
    <row r="830" spans="10:102" x14ac:dyDescent="0.25">
      <c r="J830" s="11"/>
      <c r="N830"/>
      <c r="O830"/>
    </row>
    <row r="831" spans="10:102" x14ac:dyDescent="0.25">
      <c r="J831" s="11"/>
      <c r="N831"/>
      <c r="O831"/>
    </row>
    <row r="832" spans="10:102" x14ac:dyDescent="0.25">
      <c r="J832" s="11"/>
      <c r="N832"/>
      <c r="O832"/>
    </row>
    <row r="833" spans="10:101" x14ac:dyDescent="0.25">
      <c r="J833" s="11"/>
      <c r="N833"/>
      <c r="O833"/>
    </row>
    <row r="834" spans="10:101" x14ac:dyDescent="0.25">
      <c r="J834" s="11"/>
      <c r="N834"/>
      <c r="O834"/>
    </row>
    <row r="835" spans="10:101" x14ac:dyDescent="0.25">
      <c r="J835" s="11"/>
      <c r="N835"/>
      <c r="O835"/>
    </row>
    <row r="836" spans="10:101" x14ac:dyDescent="0.25">
      <c r="J836" s="11"/>
      <c r="N836"/>
      <c r="O836"/>
    </row>
    <row r="837" spans="10:101" x14ac:dyDescent="0.25">
      <c r="J837" s="11"/>
      <c r="N837"/>
      <c r="O837"/>
    </row>
    <row r="838" spans="10:101" x14ac:dyDescent="0.25">
      <c r="J838" s="11"/>
      <c r="N838"/>
      <c r="O838"/>
    </row>
    <row r="839" spans="10:101" x14ac:dyDescent="0.25">
      <c r="J839" s="11"/>
      <c r="N839"/>
      <c r="O839"/>
    </row>
    <row r="840" spans="10:101" x14ac:dyDescent="0.25">
      <c r="J840" s="11"/>
      <c r="N840"/>
      <c r="O840"/>
    </row>
    <row r="841" spans="10:101" x14ac:dyDescent="0.25">
      <c r="J841" s="11"/>
      <c r="N841"/>
      <c r="O841"/>
      <c r="CW841" s="25"/>
    </row>
    <row r="842" spans="10:101" x14ac:dyDescent="0.25">
      <c r="J842" s="11"/>
      <c r="N842"/>
      <c r="O842"/>
      <c r="CW842" s="25"/>
    </row>
    <row r="843" spans="10:101" x14ac:dyDescent="0.25">
      <c r="J843" s="11"/>
      <c r="N843"/>
      <c r="O843"/>
    </row>
    <row r="844" spans="10:101" x14ac:dyDescent="0.25">
      <c r="J844" s="11"/>
      <c r="N844"/>
      <c r="O844"/>
    </row>
    <row r="845" spans="10:101" x14ac:dyDescent="0.25">
      <c r="J845" s="11"/>
      <c r="N845"/>
      <c r="O845"/>
    </row>
    <row r="846" spans="10:101" x14ac:dyDescent="0.25">
      <c r="J846" s="11"/>
      <c r="N846"/>
      <c r="O846"/>
    </row>
    <row r="847" spans="10:101" x14ac:dyDescent="0.25">
      <c r="J847" s="11"/>
      <c r="N847"/>
      <c r="O847"/>
    </row>
    <row r="848" spans="10:101" x14ac:dyDescent="0.25">
      <c r="J848" s="11"/>
      <c r="N848"/>
      <c r="O848"/>
    </row>
    <row r="849" spans="10:102" x14ac:dyDescent="0.25">
      <c r="J849" s="11"/>
      <c r="N849"/>
      <c r="O849"/>
    </row>
    <row r="850" spans="10:102" x14ac:dyDescent="0.25">
      <c r="J850" s="11"/>
      <c r="N850"/>
      <c r="O850"/>
    </row>
    <row r="851" spans="10:102" x14ac:dyDescent="0.25">
      <c r="J851" s="11"/>
      <c r="N851"/>
      <c r="O851"/>
    </row>
    <row r="852" spans="10:102" x14ac:dyDescent="0.25">
      <c r="J852" s="11"/>
      <c r="N852"/>
      <c r="O852"/>
    </row>
    <row r="853" spans="10:102" x14ac:dyDescent="0.25">
      <c r="J853" s="11"/>
      <c r="N853"/>
      <c r="O853"/>
    </row>
    <row r="854" spans="10:102" x14ac:dyDescent="0.25">
      <c r="J854" s="11"/>
      <c r="N854"/>
      <c r="O854"/>
    </row>
    <row r="855" spans="10:102" x14ac:dyDescent="0.25">
      <c r="J855" s="11"/>
      <c r="N855"/>
      <c r="O855"/>
    </row>
    <row r="856" spans="10:102" x14ac:dyDescent="0.25">
      <c r="J856" s="11"/>
      <c r="N856"/>
      <c r="O856"/>
    </row>
    <row r="857" spans="10:102" x14ac:dyDescent="0.25">
      <c r="J857" s="11"/>
      <c r="N857"/>
      <c r="O857"/>
    </row>
    <row r="858" spans="10:102" x14ac:dyDescent="0.25">
      <c r="J858" s="11"/>
      <c r="N858"/>
      <c r="O858"/>
    </row>
    <row r="859" spans="10:102" x14ac:dyDescent="0.25">
      <c r="J859" s="11"/>
      <c r="N859"/>
      <c r="O859"/>
    </row>
    <row r="860" spans="10:102" x14ac:dyDescent="0.25">
      <c r="J860" s="11"/>
      <c r="N860"/>
      <c r="O860"/>
    </row>
    <row r="861" spans="10:102" x14ac:dyDescent="0.25">
      <c r="J861" s="11"/>
      <c r="N861"/>
      <c r="O861"/>
      <c r="CV861" s="25"/>
      <c r="CW861" s="25"/>
      <c r="CX861" s="25"/>
    </row>
    <row r="862" spans="10:102" x14ac:dyDescent="0.25">
      <c r="J862" s="11"/>
      <c r="N862"/>
      <c r="O862"/>
      <c r="CV862" s="25"/>
      <c r="CW862" s="25"/>
      <c r="CX862" s="25"/>
    </row>
    <row r="863" spans="10:102" x14ac:dyDescent="0.25">
      <c r="J863" s="11"/>
      <c r="N863"/>
      <c r="O863"/>
    </row>
    <row r="864" spans="10:102" x14ac:dyDescent="0.25">
      <c r="J864" s="11"/>
      <c r="N864"/>
      <c r="O864"/>
    </row>
    <row r="865" spans="10:15" x14ac:dyDescent="0.25">
      <c r="J865" s="11"/>
      <c r="N865"/>
      <c r="O865"/>
    </row>
    <row r="866" spans="10:15" x14ac:dyDescent="0.25">
      <c r="J866" s="11"/>
      <c r="N866"/>
      <c r="O866"/>
    </row>
    <row r="867" spans="10:15" x14ac:dyDescent="0.25">
      <c r="J867" s="11"/>
      <c r="N867"/>
      <c r="O867"/>
    </row>
    <row r="868" spans="10:15" x14ac:dyDescent="0.25">
      <c r="J868" s="11"/>
      <c r="N868"/>
      <c r="O868"/>
    </row>
    <row r="869" spans="10:15" x14ac:dyDescent="0.25">
      <c r="J869" s="11"/>
      <c r="N869"/>
      <c r="O869"/>
    </row>
    <row r="870" spans="10:15" x14ac:dyDescent="0.25">
      <c r="J870" s="11"/>
      <c r="N870"/>
      <c r="O870"/>
    </row>
    <row r="871" spans="10:15" x14ac:dyDescent="0.25">
      <c r="J871" s="11"/>
      <c r="N871"/>
      <c r="O871"/>
    </row>
    <row r="872" spans="10:15" x14ac:dyDescent="0.25">
      <c r="J872" s="11"/>
      <c r="N872"/>
      <c r="O872"/>
    </row>
    <row r="873" spans="10:15" x14ac:dyDescent="0.25">
      <c r="J873" s="11"/>
      <c r="N873"/>
      <c r="O873"/>
    </row>
    <row r="874" spans="10:15" x14ac:dyDescent="0.25">
      <c r="J874" s="11"/>
      <c r="N874"/>
      <c r="O874"/>
    </row>
    <row r="875" spans="10:15" x14ac:dyDescent="0.25">
      <c r="J875" s="11"/>
      <c r="N875"/>
      <c r="O875"/>
    </row>
    <row r="876" spans="10:15" x14ac:dyDescent="0.25">
      <c r="J876" s="11"/>
      <c r="N876"/>
      <c r="O876"/>
    </row>
    <row r="877" spans="10:15" x14ac:dyDescent="0.25">
      <c r="J877" s="11"/>
      <c r="N877"/>
      <c r="O877"/>
    </row>
    <row r="878" spans="10:15" x14ac:dyDescent="0.25">
      <c r="J878" s="11"/>
      <c r="N878"/>
      <c r="O878"/>
    </row>
    <row r="879" spans="10:15" x14ac:dyDescent="0.25">
      <c r="J879" s="11"/>
      <c r="N879"/>
      <c r="O879"/>
    </row>
    <row r="880" spans="10:15" x14ac:dyDescent="0.25">
      <c r="J880" s="11"/>
      <c r="N880"/>
      <c r="O880"/>
    </row>
    <row r="881" spans="10:113" x14ac:dyDescent="0.25">
      <c r="J881" s="11"/>
      <c r="N881"/>
      <c r="O881"/>
      <c r="CL881" s="25"/>
      <c r="CM881" s="25"/>
      <c r="CN881" s="25"/>
      <c r="CO881" s="25"/>
      <c r="CP881" s="25"/>
      <c r="CQ881" s="25"/>
      <c r="CR881" s="25"/>
      <c r="CS881" s="25"/>
      <c r="CT881" s="25"/>
      <c r="CU881" s="25"/>
      <c r="CV881" s="25"/>
      <c r="CW881" s="25"/>
      <c r="CX881" s="25"/>
      <c r="CY881" s="25"/>
      <c r="CZ881" s="25"/>
      <c r="DA881" s="25"/>
      <c r="DB881" s="25"/>
      <c r="DC881" s="25"/>
      <c r="DD881" s="25"/>
      <c r="DE881" s="25"/>
      <c r="DF881" s="25"/>
      <c r="DG881" s="25"/>
      <c r="DH881" s="25"/>
      <c r="DI881" s="25"/>
    </row>
    <row r="882" spans="10:113" x14ac:dyDescent="0.25">
      <c r="J882" s="11"/>
      <c r="N882"/>
      <c r="O882"/>
      <c r="CL882" s="25"/>
      <c r="CM882" s="25"/>
      <c r="CN882" s="25"/>
      <c r="CO882" s="25"/>
      <c r="CP882" s="25"/>
      <c r="CQ882" s="25"/>
      <c r="CR882" s="25"/>
      <c r="CS882" s="25"/>
      <c r="CT882" s="25"/>
      <c r="CU882" s="25"/>
      <c r="CV882" s="25"/>
      <c r="CW882" s="25"/>
      <c r="CX882" s="25"/>
      <c r="CY882" s="25"/>
      <c r="CZ882" s="25"/>
      <c r="DA882" s="25"/>
      <c r="DB882" s="25"/>
      <c r="DC882" s="25"/>
      <c r="DD882" s="25"/>
      <c r="DE882" s="25"/>
      <c r="DF882" s="25"/>
      <c r="DG882" s="25"/>
      <c r="DH882" s="25"/>
      <c r="DI882" s="25"/>
    </row>
    <row r="883" spans="10:113" x14ac:dyDescent="0.25">
      <c r="J883" s="11"/>
      <c r="N883"/>
      <c r="O883"/>
      <c r="CL883" s="25"/>
      <c r="CM883" s="25"/>
      <c r="CN883" s="25"/>
      <c r="CO883" s="25"/>
      <c r="CP883" s="25"/>
      <c r="CQ883" s="25"/>
      <c r="CR883" s="25"/>
      <c r="CS883" s="25"/>
      <c r="CT883" s="25"/>
      <c r="CU883" s="25"/>
      <c r="CV883" s="25"/>
      <c r="CW883" s="25"/>
      <c r="CX883" s="25"/>
      <c r="CY883" s="25"/>
      <c r="CZ883" s="25"/>
      <c r="DA883" s="25"/>
      <c r="DB883" s="25"/>
      <c r="DC883" s="25"/>
      <c r="DD883" s="25"/>
      <c r="DE883" s="25"/>
      <c r="DF883" s="25"/>
      <c r="DG883" s="25"/>
      <c r="DH883" s="25"/>
      <c r="DI883" s="25"/>
    </row>
    <row r="884" spans="10:113" x14ac:dyDescent="0.25">
      <c r="J884" s="11"/>
      <c r="N884"/>
      <c r="O884"/>
      <c r="CL884" s="25"/>
      <c r="CM884" s="25"/>
      <c r="CN884" s="25"/>
      <c r="CO884" s="25"/>
      <c r="CP884" s="25"/>
      <c r="CQ884" s="25"/>
      <c r="CR884" s="25"/>
      <c r="CS884" s="25"/>
      <c r="CT884" s="25"/>
      <c r="CU884" s="25"/>
      <c r="CV884" s="25"/>
      <c r="CW884" s="25"/>
      <c r="CX884" s="25"/>
      <c r="CY884" s="25"/>
      <c r="CZ884" s="25"/>
      <c r="DA884" s="25"/>
      <c r="DB884" s="25"/>
      <c r="DC884" s="25"/>
      <c r="DD884" s="25"/>
      <c r="DE884" s="25"/>
      <c r="DF884" s="25"/>
      <c r="DG884" s="25"/>
      <c r="DH884" s="25"/>
      <c r="DI884" s="25"/>
    </row>
    <row r="885" spans="10:113" x14ac:dyDescent="0.25">
      <c r="J885" s="11"/>
      <c r="N885"/>
      <c r="O885"/>
      <c r="CL885" s="25"/>
      <c r="CM885" s="25"/>
      <c r="CN885" s="25"/>
      <c r="CO885" s="25"/>
      <c r="CP885" s="25"/>
      <c r="CQ885" s="25"/>
      <c r="CR885" s="25"/>
      <c r="CS885" s="25"/>
      <c r="CT885" s="25"/>
      <c r="CU885" s="25"/>
      <c r="CV885" s="25"/>
      <c r="CW885" s="25"/>
      <c r="CX885" s="25"/>
      <c r="CY885" s="25"/>
      <c r="CZ885" s="25"/>
      <c r="DA885" s="25"/>
      <c r="DB885" s="25"/>
      <c r="DC885" s="25"/>
      <c r="DD885" s="25"/>
      <c r="DE885" s="25"/>
      <c r="DF885" s="25"/>
      <c r="DG885" s="25"/>
      <c r="DH885" s="25"/>
      <c r="DI885" s="25"/>
    </row>
    <row r="886" spans="10:113" x14ac:dyDescent="0.25">
      <c r="J886" s="11"/>
      <c r="N886"/>
      <c r="O886"/>
      <c r="CL886" s="25"/>
      <c r="CM886" s="25"/>
      <c r="CN886" s="25"/>
      <c r="CO886" s="25"/>
      <c r="CP886" s="25"/>
      <c r="CQ886" s="25"/>
      <c r="CR886" s="25"/>
      <c r="CS886" s="25"/>
      <c r="CT886" s="25"/>
      <c r="CU886" s="25"/>
      <c r="CV886" s="25"/>
      <c r="CW886" s="25"/>
      <c r="CX886" s="25"/>
      <c r="CY886" s="25"/>
      <c r="CZ886" s="25"/>
      <c r="DA886" s="25"/>
      <c r="DB886" s="25"/>
      <c r="DC886" s="25"/>
      <c r="DD886" s="25"/>
      <c r="DE886" s="25"/>
      <c r="DF886" s="25"/>
      <c r="DG886" s="25"/>
      <c r="DH886" s="25"/>
      <c r="DI886" s="25"/>
    </row>
    <row r="887" spans="10:113" x14ac:dyDescent="0.25">
      <c r="J887" s="11"/>
      <c r="N887"/>
      <c r="O887"/>
      <c r="CL887" s="25"/>
      <c r="CM887" s="25"/>
      <c r="CN887" s="25"/>
      <c r="CO887" s="25"/>
      <c r="CP887" s="25"/>
      <c r="CQ887" s="25"/>
      <c r="CR887" s="25"/>
      <c r="CS887" s="25"/>
      <c r="CT887" s="25"/>
      <c r="CU887" s="25"/>
      <c r="CV887" s="25"/>
      <c r="CW887" s="25"/>
      <c r="CX887" s="25"/>
      <c r="CY887" s="25"/>
      <c r="CZ887" s="25"/>
      <c r="DA887" s="25"/>
      <c r="DB887" s="25"/>
      <c r="DC887" s="25"/>
      <c r="DD887" s="25"/>
      <c r="DE887" s="25"/>
      <c r="DF887" s="25"/>
      <c r="DG887" s="25"/>
      <c r="DH887" s="25"/>
      <c r="DI887" s="25"/>
    </row>
    <row r="888" spans="10:113" x14ac:dyDescent="0.25">
      <c r="J888" s="11"/>
      <c r="N888"/>
      <c r="O888"/>
      <c r="CL888" s="25"/>
      <c r="CM888" s="25"/>
      <c r="CN888" s="25"/>
      <c r="CO888" s="25"/>
      <c r="CP888" s="25"/>
      <c r="CQ888" s="25"/>
      <c r="CR888" s="25"/>
      <c r="CS888" s="25"/>
      <c r="CT888" s="25"/>
      <c r="CU888" s="25"/>
      <c r="CV888" s="25"/>
      <c r="CW888" s="25"/>
      <c r="CX888" s="25"/>
      <c r="CY888" s="25"/>
      <c r="CZ888" s="25"/>
      <c r="DA888" s="25"/>
      <c r="DB888" s="25"/>
      <c r="DC888" s="25"/>
      <c r="DD888" s="25"/>
      <c r="DE888" s="25"/>
      <c r="DF888" s="25"/>
      <c r="DG888" s="25"/>
      <c r="DH888" s="25"/>
      <c r="DI888" s="25"/>
    </row>
    <row r="889" spans="10:113" x14ac:dyDescent="0.25">
      <c r="J889" s="11"/>
      <c r="N889"/>
      <c r="O889"/>
      <c r="BQ889" s="25"/>
      <c r="CL889" s="25"/>
      <c r="CM889" s="25"/>
      <c r="CN889" s="25"/>
      <c r="CO889" s="25"/>
      <c r="CP889" s="25"/>
      <c r="CQ889" s="25"/>
      <c r="CR889" s="25"/>
      <c r="CS889" s="25"/>
      <c r="CT889" s="25"/>
      <c r="CU889" s="25"/>
      <c r="CV889" s="25"/>
      <c r="CW889" s="25"/>
      <c r="CX889" s="25"/>
      <c r="CY889" s="25"/>
      <c r="CZ889" s="25"/>
      <c r="DA889" s="25"/>
      <c r="DB889" s="25"/>
      <c r="DC889" s="25"/>
      <c r="DD889" s="25"/>
      <c r="DE889" s="25"/>
      <c r="DF889" s="25"/>
      <c r="DG889" s="25"/>
      <c r="DH889" s="25"/>
      <c r="DI889" s="25"/>
    </row>
    <row r="890" spans="10:113" x14ac:dyDescent="0.25">
      <c r="J890" s="11"/>
      <c r="N890"/>
      <c r="O890"/>
      <c r="BQ890" s="25"/>
      <c r="CL890" s="25"/>
      <c r="CM890" s="25"/>
      <c r="CN890" s="25"/>
      <c r="CO890" s="25"/>
      <c r="CP890" s="25"/>
      <c r="CQ890" s="25"/>
      <c r="CR890" s="25"/>
      <c r="CS890" s="25"/>
      <c r="CT890" s="25"/>
      <c r="CU890" s="25"/>
      <c r="CV890" s="25"/>
      <c r="CW890" s="25"/>
      <c r="CX890" s="25"/>
      <c r="CY890" s="25"/>
      <c r="CZ890" s="25"/>
      <c r="DA890" s="25"/>
      <c r="DB890" s="25"/>
      <c r="DC890" s="25"/>
      <c r="DD890" s="25"/>
      <c r="DE890" s="25"/>
      <c r="DF890" s="25"/>
      <c r="DG890" s="25"/>
      <c r="DH890" s="25"/>
      <c r="DI890" s="25"/>
    </row>
    <row r="891" spans="10:113" x14ac:dyDescent="0.25">
      <c r="J891" s="11"/>
      <c r="N891"/>
      <c r="O891"/>
      <c r="CL891" s="25"/>
      <c r="CM891" s="25"/>
      <c r="CN891" s="25"/>
      <c r="CO891" s="25"/>
      <c r="CP891" s="25"/>
      <c r="CQ891" s="25"/>
      <c r="CR891" s="25"/>
      <c r="CS891" s="25"/>
      <c r="CT891" s="25"/>
      <c r="CU891" s="25"/>
      <c r="CV891" s="25"/>
      <c r="CW891" s="25"/>
      <c r="CX891" s="25"/>
      <c r="CY891" s="25"/>
      <c r="CZ891" s="25"/>
      <c r="DA891" s="25"/>
      <c r="DB891" s="25"/>
      <c r="DC891" s="25"/>
      <c r="DD891" s="25"/>
      <c r="DE891" s="25"/>
      <c r="DF891" s="25"/>
      <c r="DG891" s="25"/>
      <c r="DH891" s="25"/>
      <c r="DI891" s="25"/>
    </row>
    <row r="892" spans="10:113" x14ac:dyDescent="0.25">
      <c r="J892" s="11"/>
      <c r="N892"/>
      <c r="O892"/>
      <c r="CL892" s="25"/>
      <c r="CM892" s="25"/>
      <c r="CN892" s="25"/>
      <c r="CO892" s="25"/>
      <c r="CP892" s="25"/>
      <c r="CQ892" s="25"/>
      <c r="CR892" s="25"/>
      <c r="CS892" s="25"/>
      <c r="CT892" s="25"/>
      <c r="CU892" s="25"/>
      <c r="CV892" s="25"/>
      <c r="CW892" s="25"/>
      <c r="CX892" s="25"/>
      <c r="CY892" s="25"/>
      <c r="CZ892" s="25"/>
      <c r="DA892" s="25"/>
      <c r="DB892" s="25"/>
      <c r="DC892" s="25"/>
      <c r="DD892" s="25"/>
      <c r="DE892" s="25"/>
      <c r="DF892" s="25"/>
      <c r="DG892" s="25"/>
      <c r="DH892" s="25"/>
      <c r="DI892" s="25"/>
    </row>
    <row r="893" spans="10:113" x14ac:dyDescent="0.25">
      <c r="J893" s="11"/>
      <c r="N893"/>
      <c r="O893"/>
      <c r="CL893" s="25"/>
      <c r="CM893" s="25"/>
      <c r="CN893" s="25"/>
      <c r="CO893" s="25"/>
      <c r="CP893" s="25"/>
      <c r="CQ893" s="25"/>
      <c r="CR893" s="25"/>
      <c r="CS893" s="25"/>
      <c r="CT893" s="25"/>
      <c r="CU893" s="25"/>
      <c r="CV893" s="25"/>
      <c r="CW893" s="25"/>
      <c r="CX893" s="25"/>
      <c r="CY893" s="25"/>
      <c r="CZ893" s="25"/>
      <c r="DA893" s="25"/>
      <c r="DB893" s="25"/>
      <c r="DC893" s="25"/>
      <c r="DD893" s="25"/>
      <c r="DE893" s="25"/>
      <c r="DF893" s="25"/>
      <c r="DG893" s="25"/>
      <c r="DH893" s="25"/>
      <c r="DI893" s="25"/>
    </row>
    <row r="894" spans="10:113" x14ac:dyDescent="0.25">
      <c r="J894" s="11"/>
      <c r="N894"/>
      <c r="O894"/>
      <c r="CV894" s="25"/>
      <c r="CW894" s="25"/>
      <c r="CX894" s="25"/>
    </row>
    <row r="895" spans="10:113" x14ac:dyDescent="0.25">
      <c r="J895" s="11"/>
      <c r="N895"/>
      <c r="O895"/>
      <c r="CV895" s="25"/>
      <c r="CW895" s="25"/>
      <c r="CX895" s="25"/>
    </row>
    <row r="896" spans="10:113" x14ac:dyDescent="0.25">
      <c r="J896" s="11"/>
      <c r="N896"/>
      <c r="O896"/>
      <c r="CU896" s="25"/>
      <c r="CV896" s="25"/>
      <c r="CW896" s="25"/>
      <c r="CX896" s="25"/>
    </row>
    <row r="897" spans="10:102" x14ac:dyDescent="0.25">
      <c r="J897" s="11"/>
      <c r="N897"/>
      <c r="O897"/>
      <c r="CV897" s="25"/>
      <c r="CW897" s="25"/>
      <c r="CX897" s="25"/>
    </row>
    <row r="898" spans="10:102" x14ac:dyDescent="0.25">
      <c r="J898" s="11"/>
      <c r="N898"/>
      <c r="O898"/>
      <c r="CV898" s="25"/>
      <c r="CW898" s="25"/>
      <c r="CX898" s="25"/>
    </row>
    <row r="899" spans="10:102" x14ac:dyDescent="0.25">
      <c r="J899" s="11"/>
      <c r="N899"/>
      <c r="O899"/>
      <c r="CV899" s="25"/>
      <c r="CW899" s="25"/>
      <c r="CX899" s="25"/>
    </row>
    <row r="900" spans="10:102" x14ac:dyDescent="0.25">
      <c r="J900" s="11"/>
      <c r="N900"/>
      <c r="O900"/>
      <c r="CV900" s="25"/>
      <c r="CW900" s="25"/>
      <c r="CX900" s="25"/>
    </row>
    <row r="901" spans="10:102" x14ac:dyDescent="0.25">
      <c r="J901" s="11"/>
      <c r="N901"/>
      <c r="O901"/>
      <c r="CU901" s="25"/>
      <c r="CV901" s="25"/>
      <c r="CW901" s="25"/>
      <c r="CX901" s="25"/>
    </row>
    <row r="902" spans="10:102" x14ac:dyDescent="0.25">
      <c r="J902" s="11"/>
      <c r="N902"/>
      <c r="O902"/>
      <c r="CV902" s="25"/>
      <c r="CW902" s="25"/>
      <c r="CX902" s="25"/>
    </row>
    <row r="903" spans="10:102" x14ac:dyDescent="0.25">
      <c r="J903" s="11"/>
      <c r="N903"/>
      <c r="O903"/>
    </row>
    <row r="904" spans="10:102" x14ac:dyDescent="0.25">
      <c r="J904" s="11"/>
      <c r="N904"/>
      <c r="O904"/>
    </row>
    <row r="905" spans="10:102" x14ac:dyDescent="0.25">
      <c r="J905" s="11"/>
      <c r="N905"/>
      <c r="O905"/>
    </row>
    <row r="906" spans="10:102" x14ac:dyDescent="0.25">
      <c r="J906" s="11"/>
      <c r="N906"/>
      <c r="O906"/>
    </row>
    <row r="907" spans="10:102" x14ac:dyDescent="0.25">
      <c r="J907" s="11"/>
      <c r="N907"/>
      <c r="O907"/>
    </row>
    <row r="908" spans="10:102" x14ac:dyDescent="0.25">
      <c r="J908" s="11"/>
      <c r="N908"/>
      <c r="O908"/>
    </row>
    <row r="909" spans="10:102" x14ac:dyDescent="0.25">
      <c r="J909" s="11"/>
      <c r="N909"/>
      <c r="O909"/>
    </row>
    <row r="910" spans="10:102" x14ac:dyDescent="0.25">
      <c r="J910" s="11"/>
      <c r="N910"/>
      <c r="O910"/>
    </row>
    <row r="911" spans="10:102" x14ac:dyDescent="0.25">
      <c r="J911" s="11"/>
      <c r="N911"/>
      <c r="O911"/>
    </row>
    <row r="912" spans="10:102" x14ac:dyDescent="0.25">
      <c r="J912" s="11"/>
      <c r="N912"/>
      <c r="O912"/>
    </row>
    <row r="913" spans="10:15" x14ac:dyDescent="0.25">
      <c r="J913" s="11"/>
      <c r="N913"/>
      <c r="O913"/>
    </row>
    <row r="914" spans="10:15" x14ac:dyDescent="0.25">
      <c r="J914" s="11"/>
      <c r="N914"/>
      <c r="O914"/>
    </row>
    <row r="915" spans="10:15" x14ac:dyDescent="0.25">
      <c r="J915" s="11"/>
      <c r="N915"/>
      <c r="O915"/>
    </row>
    <row r="916" spans="10:15" x14ac:dyDescent="0.25">
      <c r="J916" s="11"/>
      <c r="N916"/>
      <c r="O916"/>
    </row>
    <row r="917" spans="10:15" x14ac:dyDescent="0.25">
      <c r="J917" s="11"/>
      <c r="N917"/>
      <c r="O917"/>
    </row>
    <row r="918" spans="10:15" x14ac:dyDescent="0.25">
      <c r="J918" s="11"/>
      <c r="N918"/>
      <c r="O918"/>
    </row>
    <row r="919" spans="10:15" x14ac:dyDescent="0.25">
      <c r="J919" s="11"/>
      <c r="N919"/>
      <c r="O919"/>
    </row>
    <row r="920" spans="10:15" x14ac:dyDescent="0.25">
      <c r="J920" s="11"/>
      <c r="N920"/>
      <c r="O920"/>
    </row>
    <row r="921" spans="10:15" x14ac:dyDescent="0.25">
      <c r="J921" s="11"/>
      <c r="N921"/>
      <c r="O921"/>
    </row>
    <row r="922" spans="10:15" x14ac:dyDescent="0.25">
      <c r="J922" s="11"/>
      <c r="N922"/>
      <c r="O922"/>
    </row>
    <row r="923" spans="10:15" x14ac:dyDescent="0.25">
      <c r="J923" s="11"/>
      <c r="N923"/>
      <c r="O923"/>
    </row>
    <row r="924" spans="10:15" x14ac:dyDescent="0.25">
      <c r="J924" s="11"/>
      <c r="N924"/>
      <c r="O924"/>
    </row>
    <row r="925" spans="10:15" x14ac:dyDescent="0.25">
      <c r="J925" s="11"/>
      <c r="N925"/>
      <c r="O925"/>
    </row>
    <row r="926" spans="10:15" x14ac:dyDescent="0.25">
      <c r="J926" s="11"/>
      <c r="N926"/>
      <c r="O926"/>
    </row>
    <row r="927" spans="10:15" x14ac:dyDescent="0.25">
      <c r="J927" s="11"/>
      <c r="N927"/>
      <c r="O927"/>
    </row>
    <row r="928" spans="10:15" x14ac:dyDescent="0.25">
      <c r="J928" s="11"/>
      <c r="N928"/>
      <c r="O928"/>
    </row>
    <row r="929" spans="10:15" x14ac:dyDescent="0.25">
      <c r="J929" s="11"/>
      <c r="N929"/>
      <c r="O929"/>
    </row>
    <row r="930" spans="10:15" x14ac:dyDescent="0.25">
      <c r="J930" s="11"/>
      <c r="N930"/>
      <c r="O930"/>
    </row>
    <row r="931" spans="10:15" x14ac:dyDescent="0.25">
      <c r="J931" s="11"/>
      <c r="N931"/>
      <c r="O931"/>
    </row>
    <row r="932" spans="10:15" x14ac:dyDescent="0.25">
      <c r="J932" s="11"/>
      <c r="N932"/>
      <c r="O932"/>
    </row>
    <row r="933" spans="10:15" x14ac:dyDescent="0.25">
      <c r="J933" s="11"/>
      <c r="N933"/>
      <c r="O933"/>
    </row>
    <row r="934" spans="10:15" x14ac:dyDescent="0.25">
      <c r="J934" s="11"/>
      <c r="N934"/>
      <c r="O934"/>
    </row>
    <row r="935" spans="10:15" x14ac:dyDescent="0.25">
      <c r="J935" s="11"/>
      <c r="N935"/>
      <c r="O935"/>
    </row>
    <row r="936" spans="10:15" x14ac:dyDescent="0.25">
      <c r="J936" s="11"/>
      <c r="N936"/>
      <c r="O936"/>
    </row>
    <row r="937" spans="10:15" x14ac:dyDescent="0.25">
      <c r="J937" s="11"/>
      <c r="N937"/>
      <c r="O937"/>
    </row>
    <row r="938" spans="10:15" x14ac:dyDescent="0.25">
      <c r="J938" s="11"/>
      <c r="N938"/>
      <c r="O938"/>
    </row>
    <row r="939" spans="10:15" x14ac:dyDescent="0.25">
      <c r="J939" s="11"/>
      <c r="N939"/>
      <c r="O939"/>
    </row>
    <row r="940" spans="10:15" x14ac:dyDescent="0.25">
      <c r="J940" s="11"/>
      <c r="N940"/>
      <c r="O940"/>
    </row>
    <row r="941" spans="10:15" x14ac:dyDescent="0.25">
      <c r="J941" s="11"/>
      <c r="N941"/>
      <c r="O941"/>
    </row>
    <row r="942" spans="10:15" x14ac:dyDescent="0.25">
      <c r="J942" s="11"/>
      <c r="N942"/>
      <c r="O942"/>
    </row>
    <row r="943" spans="10:15" x14ac:dyDescent="0.25">
      <c r="J943" s="11"/>
      <c r="N943"/>
      <c r="O943"/>
    </row>
    <row r="944" spans="10:15" x14ac:dyDescent="0.25">
      <c r="J944" s="11"/>
      <c r="N944"/>
      <c r="O944"/>
    </row>
    <row r="945" spans="10:15" x14ac:dyDescent="0.25">
      <c r="J945" s="11"/>
      <c r="N945"/>
      <c r="O945"/>
    </row>
    <row r="946" spans="10:15" x14ac:dyDescent="0.25">
      <c r="J946" s="11"/>
      <c r="N946"/>
      <c r="O946"/>
    </row>
  </sheetData>
  <sortState xmlns:xlrd2="http://schemas.microsoft.com/office/spreadsheetml/2017/richdata2" ref="B2:DI113">
    <sortCondition ref="C1"/>
  </sortState>
  <conditionalFormatting sqref="D2:G8 I2:I8 H2:H946">
    <cfRule type="notContainsText" dxfId="0" priority="1" operator="notContains" text="All">
      <formula>ISERROR(SEARCH("All",D2))</formula>
    </cfRule>
  </conditionalFormatting>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17</vt:i4>
      </vt:variant>
    </vt:vector>
  </HeadingPairs>
  <TitlesOfParts>
    <vt:vector size="20" baseType="lpstr">
      <vt:lpstr>Table</vt:lpstr>
      <vt:lpstr>Names</vt:lpstr>
      <vt:lpstr>Data</vt:lpstr>
      <vt:lpstr>AutoDR</vt:lpstr>
      <vt:lpstr>AutoDRs</vt:lpstr>
      <vt:lpstr>Data</vt:lpstr>
      <vt:lpstr>Date</vt:lpstr>
      <vt:lpstr>DualDR</vt:lpstr>
      <vt:lpstr>DualDRs</vt:lpstr>
      <vt:lpstr>EventWindow</vt:lpstr>
      <vt:lpstr>Industry</vt:lpstr>
      <vt:lpstr>LCA</vt:lpstr>
      <vt:lpstr>LCAs</vt:lpstr>
      <vt:lpstr>Notification</vt:lpstr>
      <vt:lpstr>ResultType</vt:lpstr>
      <vt:lpstr>Segments</vt:lpstr>
      <vt:lpstr>Selected_Segment</vt:lpstr>
      <vt:lpstr>Selected_Segment_Graph</vt:lpstr>
      <vt:lpstr>Size</vt:lpstr>
      <vt:lpstr>SizeDesc</vt:lpstr>
    </vt:vector>
  </TitlesOfParts>
  <Manager/>
  <Company>AMERESCO</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Nguyen, Abigail</dc:creator>
  <cp:keywords/>
  <dc:description/>
  <cp:lastModifiedBy>Nguyen, Abigail</cp:lastModifiedBy>
  <cp:revision/>
  <dcterms:created xsi:type="dcterms:W3CDTF">2015-12-29T21:28:55Z</dcterms:created>
  <dcterms:modified xsi:type="dcterms:W3CDTF">2021-03-15T18:18:14Z</dcterms:modified>
  <cp:category/>
  <cp:contentStatus/>
</cp:coreProperties>
</file>